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0cd71052d2427f/デスクトップ/"/>
    </mc:Choice>
  </mc:AlternateContent>
  <xr:revisionPtr revIDLastSave="14" documentId="13_ncr:1_{536F6CAD-D03D-4F4B-9A59-8C25E9FF7B39}" xr6:coauthVersionLast="47" xr6:coauthVersionMax="47" xr10:uidLastSave="{06131BAB-276C-4261-8351-229DAC1A6E66}"/>
  <bookViews>
    <workbookView xWindow="-120" yWindow="-120" windowWidth="29040" windowHeight="15720" xr2:uid="{00000000-000D-0000-FFFF-FFFF00000000}"/>
  </bookViews>
  <sheets>
    <sheet name="①役員申請" sheetId="8" r:id="rId1"/>
    <sheet name="①見本" sheetId="9" r:id="rId2"/>
    <sheet name="②エントリー" sheetId="12" r:id="rId3"/>
    <sheet name="②見本" sheetId="15" r:id="rId4"/>
    <sheet name="③表彰申請書" sheetId="7" r:id="rId5"/>
    <sheet name="④誓約書" sheetId="6" r:id="rId6"/>
    <sheet name="⑤リレーオーダー" sheetId="10" r:id="rId7"/>
    <sheet name="未使用団票" sheetId="2" state="hidden" r:id="rId8"/>
  </sheets>
  <externalReferences>
    <externalReference r:id="rId9"/>
  </externalReferences>
  <definedNames>
    <definedName name="学年" localSheetId="6">#REF!</definedName>
    <definedName name="学年">[1]入力注意!$A$35:$B$44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8" l="1"/>
  <c r="A29" i="10"/>
  <c r="A15" i="10"/>
  <c r="N3" i="12"/>
  <c r="K3" i="12"/>
  <c r="K6" i="12"/>
  <c r="G6" i="12"/>
  <c r="I32" i="9"/>
  <c r="S67" i="15"/>
  <c r="K67" i="15"/>
  <c r="G67" i="15"/>
  <c r="S66" i="15"/>
  <c r="K66" i="15"/>
  <c r="G66" i="15"/>
  <c r="S65" i="15"/>
  <c r="K65" i="15"/>
  <c r="G65" i="15"/>
  <c r="S64" i="15"/>
  <c r="K64" i="15"/>
  <c r="G64" i="15"/>
  <c r="S63" i="15"/>
  <c r="K63" i="15"/>
  <c r="G63" i="15"/>
  <c r="S62" i="15"/>
  <c r="K62" i="15"/>
  <c r="G62" i="15"/>
  <c r="S61" i="15"/>
  <c r="K61" i="15"/>
  <c r="G61" i="15"/>
  <c r="S60" i="15"/>
  <c r="K60" i="15"/>
  <c r="G60" i="15"/>
  <c r="S59" i="15"/>
  <c r="K59" i="15"/>
  <c r="G59" i="15"/>
  <c r="S58" i="15"/>
  <c r="Q3" i="15"/>
  <c r="K58" i="15"/>
  <c r="G58" i="15"/>
  <c r="S55" i="15"/>
  <c r="K55" i="15"/>
  <c r="L55" i="15"/>
  <c r="G55" i="15"/>
  <c r="S54" i="15"/>
  <c r="K54" i="15"/>
  <c r="L54" i="15"/>
  <c r="G54" i="15"/>
  <c r="S53" i="15"/>
  <c r="K53" i="15"/>
  <c r="L53" i="15"/>
  <c r="G53" i="15"/>
  <c r="S52" i="15"/>
  <c r="K52" i="15"/>
  <c r="L52" i="15"/>
  <c r="G52" i="15"/>
  <c r="S51" i="15"/>
  <c r="K51" i="15"/>
  <c r="L51" i="15"/>
  <c r="G51" i="15"/>
  <c r="AN50" i="15"/>
  <c r="AM50" i="15"/>
  <c r="AO50" i="15"/>
  <c r="AB50" i="15"/>
  <c r="Z50" i="15"/>
  <c r="S50" i="15"/>
  <c r="K50" i="15"/>
  <c r="L50" i="15"/>
  <c r="G50" i="15"/>
  <c r="S49" i="15"/>
  <c r="K49" i="15"/>
  <c r="L49" i="15"/>
  <c r="G49" i="15"/>
  <c r="S48" i="15"/>
  <c r="K48" i="15"/>
  <c r="L48" i="15"/>
  <c r="G48" i="15"/>
  <c r="S47" i="15"/>
  <c r="K47" i="15"/>
  <c r="L47" i="15"/>
  <c r="G47" i="15"/>
  <c r="S46" i="15"/>
  <c r="K46" i="15"/>
  <c r="L46" i="15"/>
  <c r="G46" i="15"/>
  <c r="S45" i="15"/>
  <c r="K45" i="15"/>
  <c r="L45" i="15"/>
  <c r="G45" i="15"/>
  <c r="S44" i="15"/>
  <c r="K44" i="15"/>
  <c r="L44" i="15"/>
  <c r="G44" i="15"/>
  <c r="S43" i="15"/>
  <c r="K43" i="15"/>
  <c r="L43" i="15"/>
  <c r="G43" i="15"/>
  <c r="S42" i="15"/>
  <c r="K42" i="15"/>
  <c r="L42" i="15"/>
  <c r="G42" i="15"/>
  <c r="S41" i="15"/>
  <c r="K41" i="15"/>
  <c r="L41" i="15"/>
  <c r="G41" i="15"/>
  <c r="S40" i="15"/>
  <c r="K40" i="15"/>
  <c r="L40" i="15"/>
  <c r="G40" i="15"/>
  <c r="S39" i="15"/>
  <c r="K39" i="15"/>
  <c r="L39" i="15"/>
  <c r="G39" i="15"/>
  <c r="S38" i="15"/>
  <c r="K38" i="15"/>
  <c r="L38" i="15"/>
  <c r="G38" i="15"/>
  <c r="S37" i="15"/>
  <c r="K37" i="15"/>
  <c r="L37" i="15"/>
  <c r="G37" i="15"/>
  <c r="S36" i="15"/>
  <c r="K36" i="15"/>
  <c r="L36" i="15"/>
  <c r="G36" i="15"/>
  <c r="S35" i="15"/>
  <c r="K35" i="15"/>
  <c r="L35" i="15"/>
  <c r="G35" i="15"/>
  <c r="S34" i="15"/>
  <c r="K34" i="15"/>
  <c r="L34" i="15"/>
  <c r="G34" i="15"/>
  <c r="S33" i="15"/>
  <c r="K33" i="15"/>
  <c r="L33" i="15"/>
  <c r="G33" i="15"/>
  <c r="S32" i="15"/>
  <c r="K32" i="15"/>
  <c r="L32" i="15"/>
  <c r="G32" i="15"/>
  <c r="S31" i="15"/>
  <c r="K31" i="15"/>
  <c r="L31" i="15"/>
  <c r="G31" i="15"/>
  <c r="S30" i="15"/>
  <c r="K30" i="15"/>
  <c r="L30" i="15"/>
  <c r="G30" i="15"/>
  <c r="S29" i="15"/>
  <c r="K29" i="15"/>
  <c r="L29" i="15"/>
  <c r="G29" i="15"/>
  <c r="S28" i="15"/>
  <c r="K28" i="15"/>
  <c r="L28" i="15"/>
  <c r="G28" i="15"/>
  <c r="S27" i="15"/>
  <c r="K27" i="15"/>
  <c r="L27" i="15"/>
  <c r="G27" i="15"/>
  <c r="S26" i="15"/>
  <c r="K26" i="15"/>
  <c r="L26" i="15"/>
  <c r="G26" i="15"/>
  <c r="S25" i="15"/>
  <c r="K25" i="15"/>
  <c r="L25" i="15"/>
  <c r="G25" i="15"/>
  <c r="S24" i="15"/>
  <c r="K24" i="15"/>
  <c r="L24" i="15"/>
  <c r="G24" i="15"/>
  <c r="S23" i="15"/>
  <c r="K23" i="15"/>
  <c r="L23" i="15"/>
  <c r="G23" i="15"/>
  <c r="S22" i="15"/>
  <c r="K22" i="15"/>
  <c r="L22" i="15"/>
  <c r="G22" i="15"/>
  <c r="S21" i="15"/>
  <c r="K21" i="15"/>
  <c r="L21" i="15"/>
  <c r="G21" i="15"/>
  <c r="S20" i="15"/>
  <c r="K20" i="15"/>
  <c r="L20" i="15"/>
  <c r="G20" i="15"/>
  <c r="S19" i="15"/>
  <c r="K19" i="15"/>
  <c r="L19" i="15"/>
  <c r="G19" i="15"/>
  <c r="S18" i="15"/>
  <c r="K18" i="15"/>
  <c r="L18" i="15"/>
  <c r="G18" i="15"/>
  <c r="S17" i="15"/>
  <c r="K17" i="15"/>
  <c r="L17" i="15"/>
  <c r="G17" i="15"/>
  <c r="S16" i="15"/>
  <c r="K16" i="15"/>
  <c r="L16" i="15"/>
  <c r="G16" i="15"/>
  <c r="S15" i="15"/>
  <c r="K15" i="15"/>
  <c r="L15" i="15"/>
  <c r="G15" i="15"/>
  <c r="S14" i="15"/>
  <c r="K14" i="15"/>
  <c r="L14" i="15"/>
  <c r="G14" i="15"/>
  <c r="S13" i="15"/>
  <c r="K13" i="15"/>
  <c r="L13" i="15"/>
  <c r="G13" i="15"/>
  <c r="S12" i="15"/>
  <c r="K12" i="15"/>
  <c r="L12" i="15"/>
  <c r="G12" i="15"/>
  <c r="S11" i="15"/>
  <c r="K11" i="15"/>
  <c r="L11" i="15"/>
  <c r="G11" i="15"/>
  <c r="S10" i="15"/>
  <c r="K10" i="15"/>
  <c r="L10" i="15"/>
  <c r="G10" i="15"/>
  <c r="S9" i="15"/>
  <c r="N3" i="15"/>
  <c r="K9" i="15"/>
  <c r="L9" i="15"/>
  <c r="G9" i="15"/>
  <c r="S8" i="15"/>
  <c r="K8" i="15"/>
  <c r="L8" i="15"/>
  <c r="G8" i="15"/>
  <c r="S7" i="15"/>
  <c r="O3" i="15"/>
  <c r="K7" i="15"/>
  <c r="L7" i="15"/>
  <c r="G7" i="15"/>
  <c r="S6" i="15"/>
  <c r="K6" i="15"/>
  <c r="L6" i="15"/>
  <c r="G6" i="15"/>
  <c r="R3" i="15"/>
  <c r="L3" i="15"/>
  <c r="K3" i="15"/>
  <c r="K7" i="12"/>
  <c r="L7" i="12"/>
  <c r="K8" i="12"/>
  <c r="K9" i="12"/>
  <c r="K10" i="12"/>
  <c r="K11" i="12"/>
  <c r="L11" i="12"/>
  <c r="K12" i="12"/>
  <c r="L12" i="12"/>
  <c r="K13" i="12"/>
  <c r="L13" i="12"/>
  <c r="K14" i="12"/>
  <c r="L14" i="12"/>
  <c r="K15" i="12"/>
  <c r="L15" i="12"/>
  <c r="K16" i="12"/>
  <c r="L16" i="12"/>
  <c r="K17" i="12"/>
  <c r="L17" i="12"/>
  <c r="K18" i="12"/>
  <c r="L18" i="12"/>
  <c r="K19" i="12"/>
  <c r="K20" i="12"/>
  <c r="K21" i="12"/>
  <c r="K22" i="12"/>
  <c r="L22" i="12"/>
  <c r="K23" i="12"/>
  <c r="L23" i="12"/>
  <c r="K24" i="12"/>
  <c r="L24" i="12"/>
  <c r="K25" i="12"/>
  <c r="K26" i="12"/>
  <c r="L26" i="12"/>
  <c r="K27" i="12"/>
  <c r="L27" i="12"/>
  <c r="K28" i="12"/>
  <c r="L28" i="12"/>
  <c r="K29" i="12"/>
  <c r="L29" i="12"/>
  <c r="K30" i="12"/>
  <c r="L30" i="12"/>
  <c r="K31" i="12"/>
  <c r="K32" i="12"/>
  <c r="L32" i="12"/>
  <c r="K33" i="12"/>
  <c r="L33" i="12"/>
  <c r="K34" i="12"/>
  <c r="L34" i="12"/>
  <c r="K35" i="12"/>
  <c r="L35" i="12"/>
  <c r="K36" i="12"/>
  <c r="L36" i="12"/>
  <c r="K37" i="12"/>
  <c r="K38" i="12"/>
  <c r="L38" i="12"/>
  <c r="K39" i="12"/>
  <c r="L39" i="12"/>
  <c r="K40" i="12"/>
  <c r="L40" i="12"/>
  <c r="K41" i="12"/>
  <c r="L41" i="12"/>
  <c r="K42" i="12"/>
  <c r="L42" i="12"/>
  <c r="K43" i="12"/>
  <c r="L43" i="12"/>
  <c r="K44" i="12"/>
  <c r="L44" i="12"/>
  <c r="K45" i="12"/>
  <c r="L45" i="12"/>
  <c r="K46" i="12"/>
  <c r="L46" i="12"/>
  <c r="K47" i="12"/>
  <c r="L47" i="12"/>
  <c r="K48" i="12"/>
  <c r="L48" i="12"/>
  <c r="K49" i="12"/>
  <c r="K50" i="12"/>
  <c r="L50" i="12"/>
  <c r="K51" i="12"/>
  <c r="L51" i="12"/>
  <c r="K52" i="12"/>
  <c r="L52" i="12"/>
  <c r="K53" i="12"/>
  <c r="L53" i="12"/>
  <c r="K54" i="12"/>
  <c r="L54" i="12"/>
  <c r="K55" i="12"/>
  <c r="L55" i="12"/>
  <c r="L6" i="12"/>
  <c r="L10" i="12"/>
  <c r="G59" i="12"/>
  <c r="G60" i="12"/>
  <c r="G61" i="12"/>
  <c r="G62" i="12"/>
  <c r="G63" i="12"/>
  <c r="G64" i="12"/>
  <c r="G65" i="12"/>
  <c r="G66" i="12"/>
  <c r="G67" i="12"/>
  <c r="G58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O3" i="12"/>
  <c r="P3" i="12"/>
  <c r="S67" i="12"/>
  <c r="K67" i="12"/>
  <c r="S66" i="12"/>
  <c r="K66" i="12"/>
  <c r="S65" i="12"/>
  <c r="K65" i="12"/>
  <c r="S64" i="12"/>
  <c r="K64" i="12"/>
  <c r="S63" i="12"/>
  <c r="K63" i="12"/>
  <c r="S62" i="12"/>
  <c r="K62" i="12"/>
  <c r="S61" i="12"/>
  <c r="K61" i="12"/>
  <c r="S60" i="12"/>
  <c r="K60" i="12"/>
  <c r="S59" i="12"/>
  <c r="R3" i="12"/>
  <c r="K59" i="12"/>
  <c r="S58" i="12"/>
  <c r="K58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6" i="12"/>
  <c r="L8" i="12"/>
  <c r="L9" i="12"/>
  <c r="L19" i="12"/>
  <c r="L20" i="12"/>
  <c r="L21" i="12"/>
  <c r="L25" i="12"/>
  <c r="L31" i="12"/>
  <c r="L37" i="12"/>
  <c r="L49" i="12"/>
  <c r="AN50" i="12"/>
  <c r="AM50" i="12"/>
  <c r="AO50" i="12"/>
  <c r="AB50" i="12"/>
  <c r="Z50" i="12"/>
  <c r="AD50" i="12"/>
  <c r="L3" i="12"/>
  <c r="M3" i="12"/>
  <c r="C61" i="2"/>
  <c r="A61" i="2"/>
  <c r="E61" i="2"/>
  <c r="AD3" i="2"/>
  <c r="W3" i="2"/>
  <c r="V3" i="2"/>
  <c r="I25" i="8"/>
  <c r="I29" i="8"/>
  <c r="L29" i="8"/>
  <c r="I31" i="9"/>
  <c r="L31" i="9"/>
  <c r="I30" i="9"/>
  <c r="L30" i="9"/>
  <c r="H26" i="9"/>
  <c r="AD73" i="2"/>
  <c r="AE73" i="2"/>
  <c r="AF73" i="2"/>
  <c r="AC73" i="2"/>
  <c r="AG72" i="2"/>
  <c r="AG71" i="2"/>
  <c r="AG70" i="2"/>
  <c r="AG69" i="2"/>
  <c r="AG68" i="2"/>
  <c r="AG67" i="2"/>
  <c r="AG65" i="2"/>
  <c r="AG66" i="2"/>
  <c r="AG62" i="2"/>
  <c r="AG63" i="2"/>
  <c r="N61" i="2"/>
  <c r="AG64" i="2"/>
  <c r="O61" i="2"/>
  <c r="AG61" i="2"/>
  <c r="AG56" i="2"/>
  <c r="Z3" i="2"/>
  <c r="W57" i="2"/>
  <c r="X57" i="2"/>
  <c r="Y57" i="2"/>
  <c r="Z57" i="2"/>
  <c r="AA57" i="2"/>
  <c r="AB57" i="2"/>
  <c r="AC57" i="2"/>
  <c r="AD57" i="2"/>
  <c r="AE57" i="2"/>
  <c r="AF57" i="2"/>
  <c r="V57" i="2"/>
  <c r="AG55" i="2"/>
  <c r="J61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H26" i="8"/>
  <c r="I25" i="9"/>
  <c r="I29" i="9"/>
  <c r="L29" i="9"/>
  <c r="F25" i="9"/>
  <c r="J25" i="9"/>
  <c r="I28" i="9"/>
  <c r="L28" i="9"/>
  <c r="C25" i="9"/>
  <c r="K19" i="9"/>
  <c r="L32" i="9"/>
  <c r="K18" i="9"/>
  <c r="K17" i="9"/>
  <c r="I31" i="8"/>
  <c r="L31" i="8"/>
  <c r="I30" i="8"/>
  <c r="L30" i="8"/>
  <c r="F25" i="8"/>
  <c r="I28" i="8"/>
  <c r="L28" i="8"/>
  <c r="C25" i="8"/>
  <c r="K19" i="8"/>
  <c r="K18" i="8"/>
  <c r="X3" i="2"/>
  <c r="AE3" i="2"/>
  <c r="AF3" i="2"/>
  <c r="P61" i="2"/>
  <c r="AA3" i="2"/>
  <c r="H61" i="2"/>
  <c r="L61" i="2"/>
  <c r="AB3" i="2"/>
  <c r="AI50" i="12"/>
  <c r="S3" i="15"/>
  <c r="AG50" i="15"/>
  <c r="AI50" i="15"/>
  <c r="M3" i="15"/>
  <c r="AD50" i="15"/>
  <c r="P3" i="15"/>
  <c r="Q3" i="12"/>
  <c r="S3" i="12"/>
  <c r="AG50" i="12"/>
  <c r="AK50" i="15"/>
  <c r="AK50" i="12"/>
  <c r="I32" i="8"/>
  <c r="L32" i="8" s="1"/>
  <c r="L33" i="8" s="1"/>
  <c r="J25" i="8"/>
  <c r="L3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鬼頭 宏和</author>
    <author>唐木健太郎</author>
  </authors>
  <commentList>
    <comment ref="L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大会当日、会場にて連絡のつく携帯電話番号にして下さい。</t>
        </r>
      </text>
    </comment>
    <comment ref="F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本欄も必ず記入して下さい。
なお、プログラム掲載の競技役員名は
入力された競技役員名で編成・プログラム掲載を行います。
</t>
        </r>
      </text>
    </comment>
    <comment ref="I1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公認役員資格級をリストから選択して下さい。
京都水泳協会登録団体は、公認役員資格者でなくても出場可能ですが、円滑な競技運営の為出来る限り公認役員資格者を入れて下さい</t>
        </r>
      </text>
    </comment>
    <comment ref="K17" authorId="1" shapeId="0" xr:uid="{00000000-0006-0000-0000-000004000000}">
      <text>
        <r>
          <rPr>
            <sz val="11"/>
            <color indexed="81"/>
            <rFont val="BIZ UDPゴシック"/>
            <family val="3"/>
            <charset val="128"/>
          </rPr>
          <t>役員数分は委員会より支給しますが、
不要であれば“〇”を削除してください</t>
        </r>
      </text>
    </comment>
    <comment ref="I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公認役員資格級をリストから選択して下さい。
京都水泳協会登録団体は、公認役員資格者でなくても出場可能ですが、円滑な競技運営の為出来る限り公認役員資格者を入れて下さい</t>
        </r>
      </text>
    </comment>
    <comment ref="K18" authorId="1" shapeId="0" xr:uid="{00000000-0006-0000-0000-000006000000}">
      <text>
        <r>
          <rPr>
            <sz val="11"/>
            <color indexed="81"/>
            <rFont val="BIZ UDPゴシック"/>
            <family val="3"/>
            <charset val="128"/>
          </rPr>
          <t>役員数分は委員会より支給しますが、
不要であれば“〇”を削除してください</t>
        </r>
      </text>
    </comment>
    <comment ref="I1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公認役員資格級をリストから選択して下さい。
京都水泳協会登録団体は、公認役員資格者でなくても出場可能ですが、円滑な競技運営の為出来る限り公認役員資格者を入れて下さい</t>
        </r>
      </text>
    </comment>
    <comment ref="K19" authorId="1" shapeId="0" xr:uid="{00000000-0006-0000-0000-000008000000}">
      <text>
        <r>
          <rPr>
            <sz val="11"/>
            <color indexed="81"/>
            <rFont val="BIZ UDPゴシック"/>
            <family val="3"/>
            <charset val="128"/>
          </rPr>
          <t>役員数分は委員会より支給しますが、
不要であれば“〇”を削除してください</t>
        </r>
      </text>
    </comment>
    <comment ref="K20" authorId="1" shapeId="0" xr:uid="{00000000-0006-0000-0000-000009000000}">
      <text>
        <r>
          <rPr>
            <sz val="11"/>
            <color indexed="81"/>
            <rFont val="BIZ UDPゴシック"/>
            <family val="3"/>
            <charset val="128"/>
          </rPr>
          <t>引率１名分は当委員会より支給しますが、
必要であれば“〇”を入力して下さい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鬼頭 宏和</author>
    <author>唐木健太郎</author>
  </authors>
  <commentList>
    <comment ref="L1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大会当日、会場にて連絡のつく携帯電話番号にして下さい。</t>
        </r>
      </text>
    </comment>
    <comment ref="F1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本欄も必ず記入して下さい。
なお、プログラム掲載の競技役員名は
入力された競技役員名で編成・プログラム掲載を行います。
</t>
        </r>
      </text>
    </comment>
    <comment ref="I1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公認役員資格級をリストから選択して下さい。
京都水泳協会登録団体は、公認役員資格者でなくても出場可能ですが、円滑な競技運営の為出来る限り公認役員資格者を入れて下さい</t>
        </r>
      </text>
    </comment>
    <comment ref="K17" authorId="1" shapeId="0" xr:uid="{00000000-0006-0000-0100-000004000000}">
      <text>
        <r>
          <rPr>
            <sz val="10"/>
            <color indexed="81"/>
            <rFont val="BIZ UDPゴシック"/>
            <family val="3"/>
            <charset val="128"/>
          </rPr>
          <t>役員数分は委員会より支給しますが、
不要であれば“〇”を削除してください</t>
        </r>
      </text>
    </comment>
    <comment ref="I1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公認役員資格級をリストから選択して下さい。
京都水泳協会登録団体は、公認役員資格者がいないと出場できません。
京都水泳協会登録団体は、「なし」は選択しないで下さい。
　※なしの場合は、要項記載の通り出場を認めません。
申請中の場合は、申請日時を別紙に記載のうえ同時に提出してください。
　　（様式は問いませんが、申請から半年以内までとします。）
関西学連登録校は、公認役員資格がなくても構いませんが、競技役員
（計時・招集・記録等）ができる人にして下さい。</t>
        </r>
      </text>
    </comment>
    <comment ref="K18" authorId="1" shapeId="0" xr:uid="{00000000-0006-0000-0100-000006000000}">
      <text>
        <r>
          <rPr>
            <sz val="11"/>
            <color indexed="81"/>
            <rFont val="BIZ UDPゴシック"/>
            <family val="3"/>
            <charset val="128"/>
          </rPr>
          <t>役員数分は委員会より支給しますが、
不要であれば“〇”を削除してください</t>
        </r>
      </text>
    </comment>
    <comment ref="I1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公認役員資格級をリストから選択して下さい。
京都水泳協会登録団体は、公認役員資格者がいないと出場できません。
京都水泳協会登録団体は、「なし」は選択しないで下さい。
　※なしの場合は、要項記載の通り出場を認めません。
申請中の場合は、申請日時を別紙に記載のうえ同時に提出してください。
　　（様式は問いませんが、申請から半年以内までとします。）
関西学連登録校は、公認役員資格がなくても構いませんが、競技役員
（計時・招集・記録等）ができる人にして下さい。</t>
        </r>
      </text>
    </comment>
    <comment ref="K19" authorId="1" shapeId="0" xr:uid="{00000000-0006-0000-0100-000008000000}">
      <text>
        <r>
          <rPr>
            <sz val="11"/>
            <color indexed="81"/>
            <rFont val="BIZ UDPゴシック"/>
            <family val="3"/>
            <charset val="128"/>
          </rPr>
          <t>役員数分は委員会より支給しますが、
不要であれば“〇”を削除してください</t>
        </r>
      </text>
    </comment>
    <comment ref="K20" authorId="1" shapeId="0" xr:uid="{00000000-0006-0000-0100-000009000000}">
      <text>
        <r>
          <rPr>
            <sz val="10"/>
            <color indexed="81"/>
            <rFont val="BIZ UDPゴシック"/>
            <family val="3"/>
            <charset val="128"/>
          </rPr>
          <t>引率１名分は当委員会より支給しますが、
必要であれば“〇”を入力して下さい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唐木健太郎</author>
  </authors>
  <commentList>
    <comment ref="A3" authorId="0" shapeId="0" xr:uid="{00000000-0006-0000-0200-000001000000}">
      <text>
        <r>
          <rPr>
            <sz val="12"/>
            <color indexed="81"/>
            <rFont val="MS P ゴシック"/>
            <family val="3"/>
            <charset val="128"/>
          </rPr>
          <t>略称を入力してください
×　京都スイミングクラブ
〇　京都SC</t>
        </r>
      </text>
    </comment>
    <comment ref="A5" authorId="0" shapeId="0" xr:uid="{00000000-0006-0000-0200-000002000000}">
      <text>
        <r>
          <rPr>
            <b/>
            <sz val="14"/>
            <color indexed="81"/>
            <rFont val="MS P ゴシック"/>
            <family val="3"/>
            <charset val="128"/>
          </rPr>
          <t>個人種目用</t>
        </r>
      </text>
    </comment>
    <comment ref="B5" authorId="0" shapeId="0" xr:uid="{00000000-0006-0000-0200-000003000000}">
      <text>
        <r>
          <rPr>
            <b/>
            <sz val="12"/>
            <color indexed="81"/>
            <rFont val="MS P ゴシック"/>
            <family val="3"/>
            <charset val="128"/>
          </rPr>
          <t>コーチは
★を入力して下さい</t>
        </r>
      </text>
    </comment>
    <comment ref="C5" authorId="0" shapeId="0" xr:uid="{00000000-0006-0000-0200-000004000000}">
      <text>
        <r>
          <rPr>
            <b/>
            <sz val="12"/>
            <color rgb="FF000000"/>
            <rFont val="MS P ゴシック"/>
            <charset val="128"/>
          </rPr>
          <t>姓と名前の間は、</t>
        </r>
        <r>
          <rPr>
            <b/>
            <sz val="12"/>
            <color rgb="FF000000"/>
            <rFont val="MS P ゴシック"/>
            <charset val="128"/>
          </rPr>
          <t xml:space="preserve">
</t>
        </r>
        <r>
          <rPr>
            <b/>
            <sz val="12"/>
            <color rgb="FF000000"/>
            <rFont val="MS P ゴシック"/>
            <charset val="128"/>
          </rPr>
          <t>スぺースを一文字分空けてください。</t>
        </r>
      </text>
    </comment>
    <comment ref="E5" authorId="0" shapeId="0" xr:uid="{00000000-0006-0000-0200-000005000000}">
      <text>
        <r>
          <rPr>
            <b/>
            <sz val="12"/>
            <color indexed="81"/>
            <rFont val="MS P ゴシック"/>
            <family val="3"/>
            <charset val="128"/>
          </rPr>
          <t>全角カタカナで
入力して下さい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I5" authorId="0" shapeId="0" xr:uid="{00000000-0006-0000-0200-000006000000}">
      <text>
        <r>
          <rPr>
            <b/>
            <sz val="12"/>
            <color indexed="81"/>
            <rFont val="MS P ゴシック"/>
            <family val="3"/>
            <charset val="128"/>
          </rPr>
          <t>男子は１
女子は２</t>
        </r>
      </text>
    </comment>
    <comment ref="J5" authorId="0" shapeId="0" xr:uid="{00000000-0006-0000-0200-000007000000}">
      <text>
        <r>
          <rPr>
            <b/>
            <sz val="12"/>
            <color indexed="81"/>
            <rFont val="MS P ゴシック"/>
            <family val="3"/>
            <charset val="128"/>
          </rPr>
          <t>年/月/日の形式で
入力して下さい</t>
        </r>
      </text>
    </comment>
    <comment ref="O5" authorId="0" shapeId="0" xr:uid="{00000000-0006-0000-0200-000008000000}">
      <text>
        <r>
          <rPr>
            <sz val="12"/>
            <color indexed="81"/>
            <rFont val="MS P ゴシック"/>
            <family val="3"/>
            <charset val="128"/>
          </rPr>
          <t xml:space="preserve">100分の１秒まで
数字を並べて下さい
例　　40秒50→4050
　 1分30秒00→13000
</t>
        </r>
      </text>
    </comment>
    <comment ref="R5" authorId="0" shapeId="0" xr:uid="{00000000-0006-0000-0200-000009000000}">
      <text>
        <r>
          <rPr>
            <sz val="12"/>
            <color indexed="81"/>
            <rFont val="MS P ゴシック"/>
            <family val="3"/>
            <charset val="128"/>
          </rPr>
          <t xml:space="preserve">100分の１秒まで
数字を並べて下さい
例　　40秒50→4050
　 1分30秒00→13000
</t>
        </r>
      </text>
    </comment>
    <comment ref="A57" authorId="0" shapeId="0" xr:uid="{00000000-0006-0000-0200-00000A000000}">
      <text>
        <r>
          <rPr>
            <sz val="14"/>
            <color indexed="81"/>
            <rFont val="MS P ゴシック"/>
            <family val="3"/>
            <charset val="128"/>
          </rPr>
          <t xml:space="preserve">団体種目用
</t>
        </r>
      </text>
    </comment>
    <comment ref="B57" authorId="0" shapeId="0" xr:uid="{00000000-0006-0000-0200-00000B000000}">
      <text>
        <r>
          <rPr>
            <b/>
            <sz val="12"/>
            <color indexed="81"/>
            <rFont val="MS P ゴシック"/>
            <family val="3"/>
            <charset val="128"/>
          </rPr>
          <t>コーチは
★を入力して下さい</t>
        </r>
      </text>
    </comment>
    <comment ref="C57" authorId="0" shapeId="0" xr:uid="{00000000-0006-0000-0200-00000C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同じ年齢区分で
複数チームをエントリーする場合は
</t>
        </r>
        <r>
          <rPr>
            <b/>
            <sz val="16"/>
            <color indexed="81"/>
            <rFont val="MS P ゴシック"/>
            <family val="3"/>
            <charset val="128"/>
          </rPr>
          <t>末尾にA、Bなどを入力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してください
例　京都SC　A
　　京都SC　B
異なる年齢区分の場合は
</t>
        </r>
        <r>
          <rPr>
            <b/>
            <sz val="16"/>
            <color indexed="81"/>
            <rFont val="MS P ゴシック"/>
            <family val="3"/>
            <charset val="128"/>
          </rPr>
          <t>末尾に何も付けない</t>
        </r>
        <r>
          <rPr>
            <b/>
            <sz val="12"/>
            <color indexed="81"/>
            <rFont val="MS P ゴシック"/>
            <family val="3"/>
            <charset val="128"/>
          </rPr>
          <t>で下さい</t>
        </r>
      </text>
    </comment>
    <comment ref="E57" authorId="0" shapeId="0" xr:uid="{00000000-0006-0000-0200-00000D000000}">
      <text>
        <r>
          <rPr>
            <b/>
            <sz val="12"/>
            <color indexed="81"/>
            <rFont val="MS P ゴシック"/>
            <family val="3"/>
            <charset val="128"/>
          </rPr>
          <t>全角カタカナで
入力して下さい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I57" authorId="0" shapeId="0" xr:uid="{00000000-0006-0000-0200-00000E000000}">
      <text>
        <r>
          <rPr>
            <b/>
            <sz val="12"/>
            <color indexed="81"/>
            <rFont val="MS P ゴシック"/>
            <family val="3"/>
            <charset val="128"/>
          </rPr>
          <t>男子は１
女子は２</t>
        </r>
      </text>
    </comment>
    <comment ref="J57" authorId="0" shapeId="0" xr:uid="{00000000-0006-0000-0200-00000F000000}">
      <text>
        <r>
          <rPr>
            <b/>
            <sz val="12"/>
            <color indexed="81"/>
            <rFont val="MS P ゴシック"/>
            <family val="3"/>
            <charset val="128"/>
          </rPr>
          <t>年/月/日の形式で
入力して下さい</t>
        </r>
      </text>
    </comment>
    <comment ref="O57" authorId="0" shapeId="0" xr:uid="{00000000-0006-0000-0200-000010000000}">
      <text>
        <r>
          <rPr>
            <sz val="12"/>
            <color indexed="81"/>
            <rFont val="MS P ゴシック"/>
            <family val="3"/>
            <charset val="128"/>
          </rPr>
          <t xml:space="preserve">100分の１秒まで
数字を並べて下さい
例　　40秒50→4050
　 1分30秒00→13000
</t>
        </r>
      </text>
    </comment>
    <comment ref="R57" authorId="0" shapeId="0" xr:uid="{00000000-0006-0000-0200-000011000000}">
      <text>
        <r>
          <rPr>
            <sz val="12"/>
            <color indexed="81"/>
            <rFont val="MS P ゴシック"/>
            <family val="3"/>
            <charset val="128"/>
          </rPr>
          <t xml:space="preserve">100分の１秒まで
数字を並べて下さい
例　　40秒50→4050
　 1分30秒00→13000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唐木健太郎</author>
  </authors>
  <commentList>
    <comment ref="A3" authorId="0" shapeId="0" xr:uid="{00000000-0006-0000-0300-000001000000}">
      <text>
        <r>
          <rPr>
            <sz val="12"/>
            <color indexed="81"/>
            <rFont val="MS P ゴシック"/>
            <family val="3"/>
            <charset val="128"/>
          </rPr>
          <t>略称を入力してください
×　京都スイミングクラブ
〇　京都SC</t>
        </r>
      </text>
    </comment>
    <comment ref="A5" authorId="0" shapeId="0" xr:uid="{00000000-0006-0000-0300-000002000000}">
      <text>
        <r>
          <rPr>
            <b/>
            <sz val="14"/>
            <color indexed="81"/>
            <rFont val="MS P ゴシック"/>
            <family val="3"/>
            <charset val="128"/>
          </rPr>
          <t>個人種目用</t>
        </r>
      </text>
    </comment>
    <comment ref="B5" authorId="0" shapeId="0" xr:uid="{00000000-0006-0000-0300-000003000000}">
      <text>
        <r>
          <rPr>
            <b/>
            <sz val="12"/>
            <color indexed="81"/>
            <rFont val="MS P ゴシック"/>
            <family val="3"/>
            <charset val="128"/>
          </rPr>
          <t>コーチは
★を入力して下さい</t>
        </r>
      </text>
    </comment>
    <comment ref="C5" authorId="0" shapeId="0" xr:uid="{00000000-0006-0000-0300-000004000000}">
      <text>
        <r>
          <rPr>
            <b/>
            <sz val="12"/>
            <color indexed="81"/>
            <rFont val="MS P ゴシック"/>
            <family val="3"/>
            <charset val="128"/>
          </rPr>
          <t>姓と名前の間は、
スぺースを一文字分空けてください。</t>
        </r>
      </text>
    </comment>
    <comment ref="E5" authorId="0" shapeId="0" xr:uid="{00000000-0006-0000-0300-000005000000}">
      <text>
        <r>
          <rPr>
            <b/>
            <sz val="12"/>
            <color indexed="81"/>
            <rFont val="MS P ゴシック"/>
            <family val="3"/>
            <charset val="128"/>
          </rPr>
          <t>全角カタカナで
入力して下さい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I5" authorId="0" shapeId="0" xr:uid="{00000000-0006-0000-0300-000006000000}">
      <text>
        <r>
          <rPr>
            <b/>
            <sz val="12"/>
            <color indexed="81"/>
            <rFont val="MS P ゴシック"/>
            <family val="3"/>
            <charset val="128"/>
          </rPr>
          <t>男子は１
女子は２</t>
        </r>
      </text>
    </comment>
    <comment ref="J5" authorId="0" shapeId="0" xr:uid="{00000000-0006-0000-0300-000007000000}">
      <text>
        <r>
          <rPr>
            <b/>
            <sz val="12"/>
            <color indexed="81"/>
            <rFont val="MS P ゴシック"/>
            <family val="3"/>
            <charset val="128"/>
          </rPr>
          <t>年/月/日の形式で
入力して下さい</t>
        </r>
      </text>
    </comment>
    <comment ref="O5" authorId="0" shapeId="0" xr:uid="{00000000-0006-0000-0300-000008000000}">
      <text>
        <r>
          <rPr>
            <sz val="12"/>
            <color indexed="81"/>
            <rFont val="MS P ゴシック"/>
            <family val="3"/>
            <charset val="128"/>
          </rPr>
          <t xml:space="preserve">100分の１秒まで
数字を並べて下さい
例　　40秒50→4050
　 1分30秒00→13000
</t>
        </r>
      </text>
    </comment>
    <comment ref="R5" authorId="0" shapeId="0" xr:uid="{00000000-0006-0000-0300-000009000000}">
      <text>
        <r>
          <rPr>
            <sz val="12"/>
            <color indexed="81"/>
            <rFont val="MS P ゴシック"/>
            <family val="3"/>
            <charset val="128"/>
          </rPr>
          <t xml:space="preserve">100分の１秒まで
数字を並べて下さい
例　　40秒50→4050
　 1分30秒00→13000
</t>
        </r>
      </text>
    </comment>
    <comment ref="A57" authorId="0" shapeId="0" xr:uid="{00000000-0006-0000-0300-00000A000000}">
      <text>
        <r>
          <rPr>
            <sz val="14"/>
            <color indexed="81"/>
            <rFont val="MS P ゴシック"/>
            <family val="3"/>
            <charset val="128"/>
          </rPr>
          <t xml:space="preserve">団体種目用
</t>
        </r>
      </text>
    </comment>
    <comment ref="B57" authorId="0" shapeId="0" xr:uid="{00000000-0006-0000-0300-00000B000000}">
      <text>
        <r>
          <rPr>
            <b/>
            <sz val="12"/>
            <color indexed="81"/>
            <rFont val="MS P ゴシック"/>
            <family val="3"/>
            <charset val="128"/>
          </rPr>
          <t>コーチは
★を入力して下さい</t>
        </r>
      </text>
    </comment>
    <comment ref="C57" authorId="0" shapeId="0" xr:uid="{00000000-0006-0000-0300-00000C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同じ年齢区分で
複数チームをエントリーする場合は
</t>
        </r>
        <r>
          <rPr>
            <b/>
            <sz val="16"/>
            <color indexed="81"/>
            <rFont val="MS P ゴシック"/>
            <family val="3"/>
            <charset val="128"/>
          </rPr>
          <t>末尾にA、Bなどを入力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してください
例　京都SC　A
　　京都SC　B
異なる年齢区分の場合は
</t>
        </r>
        <r>
          <rPr>
            <b/>
            <sz val="16"/>
            <color indexed="81"/>
            <rFont val="MS P ゴシック"/>
            <family val="3"/>
            <charset val="128"/>
          </rPr>
          <t>末尾に何も付けない</t>
        </r>
        <r>
          <rPr>
            <b/>
            <sz val="12"/>
            <color indexed="81"/>
            <rFont val="MS P ゴシック"/>
            <family val="3"/>
            <charset val="128"/>
          </rPr>
          <t>で下さい</t>
        </r>
      </text>
    </comment>
    <comment ref="E57" authorId="0" shapeId="0" xr:uid="{00000000-0006-0000-0300-00000D000000}">
      <text>
        <r>
          <rPr>
            <b/>
            <sz val="12"/>
            <color indexed="81"/>
            <rFont val="MS P ゴシック"/>
            <family val="3"/>
            <charset val="128"/>
          </rPr>
          <t>全角カタカナで
入力して下さい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I57" authorId="0" shapeId="0" xr:uid="{00000000-0006-0000-0300-00000E000000}">
      <text>
        <r>
          <rPr>
            <b/>
            <sz val="12"/>
            <color indexed="81"/>
            <rFont val="MS P ゴシック"/>
            <family val="3"/>
            <charset val="128"/>
          </rPr>
          <t>男子は１
女子は２</t>
        </r>
      </text>
    </comment>
    <comment ref="J57" authorId="0" shapeId="0" xr:uid="{00000000-0006-0000-0300-00000F000000}">
      <text>
        <r>
          <rPr>
            <b/>
            <sz val="12"/>
            <color indexed="81"/>
            <rFont val="MS P ゴシック"/>
            <family val="3"/>
            <charset val="128"/>
          </rPr>
          <t>年/月/日の形式で
入力して下さい</t>
        </r>
      </text>
    </comment>
    <comment ref="L57" authorId="0" shapeId="0" xr:uid="{00000000-0006-0000-0300-000010000000}">
      <text>
        <r>
          <rPr>
            <b/>
            <sz val="12"/>
            <color indexed="81"/>
            <rFont val="MS P ゴシック"/>
            <family val="3"/>
            <charset val="128"/>
          </rPr>
          <t>年齢区分の詳細は
以下を参照下さい</t>
        </r>
      </text>
    </comment>
    <comment ref="O57" authorId="0" shapeId="0" xr:uid="{00000000-0006-0000-0300-000011000000}">
      <text>
        <r>
          <rPr>
            <sz val="12"/>
            <color indexed="81"/>
            <rFont val="MS P ゴシック"/>
            <family val="3"/>
            <charset val="128"/>
          </rPr>
          <t xml:space="preserve">100分の１秒まで
数字を並べて下さい
例　　40秒50→4050
　 1分30秒00→13000
</t>
        </r>
      </text>
    </comment>
    <comment ref="R57" authorId="0" shapeId="0" xr:uid="{00000000-0006-0000-0300-000012000000}">
      <text>
        <r>
          <rPr>
            <sz val="12"/>
            <color indexed="81"/>
            <rFont val="MS P ゴシック"/>
            <family val="3"/>
            <charset val="128"/>
          </rPr>
          <t xml:space="preserve">100分の１秒まで
数字を並べて下さい
例　　40秒50→4050
　 1分30秒00→13000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唐木健太郎</author>
  </authors>
  <commentList>
    <comment ref="I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年齢および回数は
</t>
        </r>
        <r>
          <rPr>
            <b/>
            <sz val="16"/>
            <color indexed="81"/>
            <rFont val="MS P ゴシック"/>
            <family val="3"/>
            <charset val="128"/>
          </rPr>
          <t>数字のみ</t>
        </r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年齢および回数は
</t>
        </r>
        <r>
          <rPr>
            <b/>
            <sz val="16"/>
            <color indexed="81"/>
            <rFont val="MS P ゴシック"/>
            <family val="3"/>
            <charset val="128"/>
          </rPr>
          <t>数字のみ</t>
        </r>
        <r>
          <rPr>
            <b/>
            <sz val="9"/>
            <color indexed="81"/>
            <rFont val="MS P ゴシック"/>
            <family val="3"/>
            <charset val="128"/>
          </rPr>
          <t>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唐木健太郎</author>
  </authors>
  <commentList>
    <comment ref="A1" authorId="0" shapeId="0" xr:uid="{00000000-0006-0000-0500-000001000000}">
      <text>
        <r>
          <rPr>
            <b/>
            <sz val="14"/>
            <color indexed="81"/>
            <rFont val="MS P ゴシック"/>
            <family val="3"/>
            <charset val="128"/>
          </rPr>
          <t>大会当日、本部に提出して下さい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唐木健太郎</author>
    <author>user</author>
  </authors>
  <commentList>
    <comment ref="L6" authorId="0" shapeId="0" xr:uid="{00000000-0006-0000-0700-000001000000}">
      <text>
        <r>
          <rPr>
            <b/>
            <sz val="12"/>
            <color indexed="81"/>
            <rFont val="MS P ゴシック"/>
            <family val="3"/>
            <charset val="128"/>
          </rPr>
          <t>男子は１
女子は２</t>
        </r>
      </text>
    </comment>
    <comment ref="V6" authorId="1" shapeId="0" xr:uid="{00000000-0006-0000-0700-000002000000}">
      <text>
        <r>
          <rPr>
            <b/>
            <sz val="16"/>
            <color indexed="81"/>
            <rFont val="MS P ゴシック"/>
            <family val="3"/>
            <charset val="128"/>
          </rPr>
          <t>数値で1を入力</t>
        </r>
      </text>
    </comment>
    <comment ref="V59" authorId="0" shapeId="0" xr:uid="{00000000-0006-0000-0700-000003000000}">
      <text>
        <r>
          <rPr>
            <sz val="12"/>
            <color indexed="81"/>
            <rFont val="MS P ゴシック"/>
            <family val="3"/>
            <charset val="128"/>
          </rPr>
          <t>同じ出場区分（年齢）で
複数チームをエントリーする場合は
チーム名の末尾にA、B、C…と
つけるようにして下さい。
異なる出場区分（年齢）に関しては
末尾にA、B、C…は入れないようにして下さい</t>
        </r>
      </text>
    </comment>
    <comment ref="U60" authorId="0" shapeId="0" xr:uid="{00000000-0006-0000-0700-000004000000}">
      <text>
        <r>
          <rPr>
            <b/>
            <sz val="12"/>
            <color indexed="81"/>
            <rFont val="MS P ゴシック"/>
            <family val="3"/>
            <charset val="128"/>
          </rPr>
          <t>男子は１
女子は２</t>
        </r>
      </text>
    </comment>
    <comment ref="AC60" authorId="1" shapeId="0" xr:uid="{00000000-0006-0000-0700-000005000000}">
      <text>
        <r>
          <rPr>
            <b/>
            <sz val="16"/>
            <color indexed="81"/>
            <rFont val="MS P ゴシック"/>
            <family val="3"/>
            <charset val="128"/>
          </rPr>
          <t>数値で1を入力</t>
        </r>
      </text>
    </comment>
  </commentList>
</comments>
</file>

<file path=xl/sharedStrings.xml><?xml version="1.0" encoding="utf-8"?>
<sst xmlns="http://schemas.openxmlformats.org/spreadsheetml/2006/main" count="700" uniqueCount="230">
  <si>
    <t>大会名</t>
    <rPh sb="0" eb="2">
      <t>タイカイ</t>
    </rPh>
    <rPh sb="2" eb="3">
      <t>メイ</t>
    </rPh>
    <phoneticPr fontId="2"/>
  </si>
  <si>
    <t>会場</t>
    <rPh sb="0" eb="2">
      <t>カイジョウ</t>
    </rPh>
    <phoneticPr fontId="2"/>
  </si>
  <si>
    <t>登録団体</t>
    <rPh sb="0" eb="2">
      <t>トウロク</t>
    </rPh>
    <rPh sb="2" eb="4">
      <t>ダンタイ</t>
    </rPh>
    <phoneticPr fontId="2"/>
  </si>
  <si>
    <t>西暦</t>
    <rPh sb="0" eb="2">
      <t>セイレキ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</si>
  <si>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</si>
  <si>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</si>
  <si>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種目</t>
    <rPh sb="0" eb="2">
      <t>シュモク</t>
    </rPh>
    <phoneticPr fontId="2"/>
  </si>
  <si>
    <t>距離</t>
    <rPh sb="0" eb="2">
      <t>キョリ</t>
    </rPh>
    <phoneticPr fontId="2"/>
  </si>
  <si>
    <t>自由形</t>
    <rPh sb="0" eb="3">
      <t>ジユウガタ</t>
    </rPh>
    <phoneticPr fontId="2"/>
  </si>
  <si>
    <t>背泳</t>
    <rPh sb="0" eb="2">
      <t>セオヨ</t>
    </rPh>
    <phoneticPr fontId="2"/>
  </si>
  <si>
    <t>平泳</t>
    <rPh sb="0" eb="2">
      <t>ヒラオヨ</t>
    </rPh>
    <phoneticPr fontId="2"/>
  </si>
  <si>
    <t>個人ﾒﾄﾞﾚｰ</t>
    <rPh sb="0" eb="2">
      <t>コジン</t>
    </rPh>
    <phoneticPr fontId="2"/>
  </si>
  <si>
    <t>組</t>
    <rPh sb="0" eb="1">
      <t>クミ</t>
    </rPh>
    <phoneticPr fontId="2"/>
  </si>
  <si>
    <t>ﾊﾞﾀﾌﾗｲ</t>
    <phoneticPr fontId="2"/>
  </si>
  <si>
    <t>捺印</t>
    <rPh sb="0" eb="2">
      <t>ナツイン</t>
    </rPh>
    <phoneticPr fontId="2"/>
  </si>
  <si>
    <t>加盟</t>
    <rPh sb="0" eb="2">
      <t>カメイ</t>
    </rPh>
    <phoneticPr fontId="2"/>
  </si>
  <si>
    <t>性</t>
    <rPh sb="0" eb="1">
      <t>セイ</t>
    </rPh>
    <phoneticPr fontId="2"/>
  </si>
  <si>
    <t>出場選手名</t>
    <rPh sb="0" eb="2">
      <t>シュツジョウ</t>
    </rPh>
    <rPh sb="2" eb="4">
      <t>センシュ</t>
    </rPh>
    <rPh sb="4" eb="5">
      <t>メイ</t>
    </rPh>
    <phoneticPr fontId="2"/>
  </si>
  <si>
    <t>当日
年令</t>
    <rPh sb="0" eb="2">
      <t>トウジツ</t>
    </rPh>
    <rPh sb="3" eb="5">
      <t>ネンレイ</t>
    </rPh>
    <phoneticPr fontId="2"/>
  </si>
  <si>
    <t>出場
区分</t>
    <rPh sb="0" eb="2">
      <t>シュツジョウ</t>
    </rPh>
    <rPh sb="3" eb="5">
      <t>クブン</t>
    </rPh>
    <phoneticPr fontId="2"/>
  </si>
  <si>
    <t>合計</t>
    <rPh sb="0" eb="2">
      <t>ゴウケイ</t>
    </rPh>
    <phoneticPr fontId="2"/>
  </si>
  <si>
    <t>開催日</t>
    <rPh sb="0" eb="2">
      <t>カイサイ</t>
    </rPh>
    <rPh sb="2" eb="3">
      <t>ヒ</t>
    </rPh>
    <phoneticPr fontId="2"/>
  </si>
  <si>
    <t>地区</t>
    <rPh sb="0" eb="2">
      <t>チク</t>
    </rPh>
    <phoneticPr fontId="2"/>
  </si>
  <si>
    <t>クラブ名</t>
    <rPh sb="3" eb="4">
      <t>メイ</t>
    </rPh>
    <phoneticPr fontId="2"/>
  </si>
  <si>
    <r>
      <t>T</t>
    </r>
    <r>
      <rPr>
        <sz val="11"/>
        <rFont val="ＭＳ Ｐゴシック"/>
        <family val="3"/>
        <charset val="128"/>
      </rPr>
      <t>EL</t>
    </r>
    <phoneticPr fontId="2"/>
  </si>
  <si>
    <t>*女子は赤文字で記入のこと</t>
    <rPh sb="1" eb="3">
      <t>ジョシ</t>
    </rPh>
    <rPh sb="4" eb="5">
      <t>アカ</t>
    </rPh>
    <rPh sb="5" eb="7">
      <t>モジ</t>
    </rPh>
    <rPh sb="8" eb="10">
      <t>キニュウ</t>
    </rPh>
    <phoneticPr fontId="2"/>
  </si>
  <si>
    <t>参加数</t>
    <rPh sb="0" eb="3">
      <t>サンカスウ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</si>
  <si>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</si>
  <si>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</si>
  <si>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参加個人種目数</t>
    <rPh sb="0" eb="2">
      <t>サンカ</t>
    </rPh>
    <rPh sb="2" eb="4">
      <t>コジン</t>
    </rPh>
    <rPh sb="4" eb="6">
      <t>シュモク</t>
    </rPh>
    <rPh sb="6" eb="7">
      <t>スウ</t>
    </rPh>
    <phoneticPr fontId="2"/>
  </si>
  <si>
    <t>参加団体種目数</t>
    <rPh sb="0" eb="2">
      <t>サンカ</t>
    </rPh>
    <rPh sb="2" eb="4">
      <t>ダンタイ</t>
    </rPh>
    <rPh sb="4" eb="6">
      <t>シュモク</t>
    </rPh>
    <rPh sb="6" eb="7">
      <t>スウ</t>
    </rPh>
    <phoneticPr fontId="2"/>
  </si>
  <si>
    <t>参加者</t>
    <rPh sb="0" eb="3">
      <t>サンカシャ</t>
    </rPh>
    <phoneticPr fontId="2"/>
  </si>
  <si>
    <t>参加個人種目</t>
    <rPh sb="0" eb="2">
      <t>サンカ</t>
    </rPh>
    <rPh sb="2" eb="4">
      <t>コジン</t>
    </rPh>
    <rPh sb="4" eb="6">
      <t>シュモク</t>
    </rPh>
    <phoneticPr fontId="2"/>
  </si>
  <si>
    <t>参加団体種目</t>
    <rPh sb="0" eb="2">
      <t>サンカ</t>
    </rPh>
    <rPh sb="2" eb="4">
      <t>ダンタイ</t>
    </rPh>
    <rPh sb="4" eb="6">
      <t>シュモク</t>
    </rPh>
    <phoneticPr fontId="2"/>
  </si>
  <si>
    <t>参加</t>
    <rPh sb="0" eb="2">
      <t>サンカ</t>
    </rPh>
    <phoneticPr fontId="2"/>
  </si>
  <si>
    <t>予約</t>
    <rPh sb="0" eb="2">
      <t>ヨヤク</t>
    </rPh>
    <phoneticPr fontId="2"/>
  </si>
  <si>
    <t>総合計</t>
    <rPh sb="0" eb="1">
      <t>ソウ</t>
    </rPh>
    <rPh sb="1" eb="3">
      <t>ゴウケイ</t>
    </rPh>
    <phoneticPr fontId="2"/>
  </si>
  <si>
    <t>プロ</t>
    <phoneticPr fontId="2"/>
  </si>
  <si>
    <t>速報</t>
    <rPh sb="0" eb="2">
      <t>ソクホウ</t>
    </rPh>
    <phoneticPr fontId="2"/>
  </si>
  <si>
    <t>大会参加内訳票</t>
    <rPh sb="0" eb="2">
      <t>タイカイ</t>
    </rPh>
    <rPh sb="2" eb="4">
      <t>サンカ</t>
    </rPh>
    <rPh sb="4" eb="6">
      <t>ウチワケ</t>
    </rPh>
    <rPh sb="6" eb="7">
      <t>ヒョウ</t>
    </rPh>
    <phoneticPr fontId="2"/>
  </si>
  <si>
    <t>大会役員申請書（必ず記入の事）</t>
    <rPh sb="0" eb="2">
      <t>タイカイ</t>
    </rPh>
    <rPh sb="2" eb="4">
      <t>ヤクイン</t>
    </rPh>
    <rPh sb="4" eb="7">
      <t>シンセイショ</t>
    </rPh>
    <rPh sb="8" eb="9">
      <t>カナラ</t>
    </rPh>
    <rPh sb="10" eb="12">
      <t>キニュウ</t>
    </rPh>
    <rPh sb="13" eb="14">
      <t>コト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</si>
  <si>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</si>
  <si>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</si>
  <si>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(</t>
    <phoneticPr fontId="2"/>
  </si>
  <si>
    <t>)</t>
    <phoneticPr fontId="2"/>
  </si>
  <si>
    <t>個人種目</t>
    <rPh sb="0" eb="2">
      <t>コジン</t>
    </rPh>
    <rPh sb="2" eb="4">
      <t>シュモク</t>
    </rPh>
    <phoneticPr fontId="2"/>
  </si>
  <si>
    <t>団体種目</t>
    <rPh sb="0" eb="2">
      <t>ダンタイ</t>
    </rPh>
    <rPh sb="2" eb="4">
      <t>シュモク</t>
    </rPh>
    <phoneticPr fontId="2"/>
  </si>
  <si>
    <t>申込金合計</t>
    <rPh sb="0" eb="2">
      <t>モウシコミ</t>
    </rPh>
    <rPh sb="2" eb="3">
      <t>キン</t>
    </rPh>
    <rPh sb="3" eb="5">
      <t>ゴウケイ</t>
    </rPh>
    <phoneticPr fontId="2"/>
  </si>
  <si>
    <t>円</t>
    <rPh sb="0" eb="1">
      <t>エン</t>
    </rPh>
    <phoneticPr fontId="2"/>
  </si>
  <si>
    <t>氏名</t>
    <rPh sb="0" eb="2">
      <t>シメイ</t>
    </rPh>
    <phoneticPr fontId="2"/>
  </si>
  <si>
    <t>ﾌﾘｶﾞﾅ</t>
    <phoneticPr fontId="2"/>
  </si>
  <si>
    <t>ﾁｰﾑ名</t>
    <rPh sb="3" eb="4">
      <t>メイ</t>
    </rPh>
    <phoneticPr fontId="2"/>
  </si>
  <si>
    <t>責任者</t>
    <rPh sb="0" eb="3">
      <t>セキニンシャ</t>
    </rPh>
    <phoneticPr fontId="2"/>
  </si>
  <si>
    <t>ﾌﾟﾛｸﾞﾗﾑNo.</t>
    <phoneticPr fontId="2"/>
  </si>
  <si>
    <t>コース</t>
    <phoneticPr fontId="2"/>
  </si>
  <si>
    <t>誓　　約　　書</t>
    <rPh sb="0" eb="1">
      <t>セイ</t>
    </rPh>
    <rPh sb="3" eb="4">
      <t>ヤク</t>
    </rPh>
    <rPh sb="6" eb="7">
      <t>ショ</t>
    </rPh>
    <phoneticPr fontId="2"/>
  </si>
  <si>
    <t>参加に際し、私または当クラブ出場者は、次の各号に該当していることをここに誓約いたします。</t>
    <rPh sb="0" eb="2">
      <t>サンカ</t>
    </rPh>
    <rPh sb="3" eb="4">
      <t>サイ</t>
    </rPh>
    <rPh sb="6" eb="7">
      <t>ワタシ</t>
    </rPh>
    <rPh sb="10" eb="11">
      <t>トウ</t>
    </rPh>
    <rPh sb="14" eb="17">
      <t>シュツジョウシャ</t>
    </rPh>
    <rPh sb="19" eb="20">
      <t>ツギ</t>
    </rPh>
    <rPh sb="21" eb="23">
      <t>カクゴウ</t>
    </rPh>
    <rPh sb="24" eb="26">
      <t>ガイトウ</t>
    </rPh>
    <rPh sb="36" eb="38">
      <t>セイヤク</t>
    </rPh>
    <phoneticPr fontId="2"/>
  </si>
  <si>
    <t>なお、個人の不注意で起こった場合、主催者に異議申し立ていたしません。</t>
    <rPh sb="3" eb="5">
      <t>コジン</t>
    </rPh>
    <rPh sb="6" eb="9">
      <t>フチュウイ</t>
    </rPh>
    <rPh sb="10" eb="11">
      <t>オ</t>
    </rPh>
    <rPh sb="14" eb="16">
      <t>バアイ</t>
    </rPh>
    <rPh sb="17" eb="20">
      <t>シュサイシャ</t>
    </rPh>
    <rPh sb="21" eb="23">
      <t>イギ</t>
    </rPh>
    <rPh sb="23" eb="24">
      <t>モウ</t>
    </rPh>
    <rPh sb="25" eb="26">
      <t>タ</t>
    </rPh>
    <phoneticPr fontId="2"/>
  </si>
  <si>
    <t>1、医師または、他のチェックにより本人が健康異常がない。</t>
    <rPh sb="2" eb="4">
      <t>イシ</t>
    </rPh>
    <rPh sb="8" eb="9">
      <t>ホカ</t>
    </rPh>
    <rPh sb="17" eb="19">
      <t>ホンニン</t>
    </rPh>
    <rPh sb="20" eb="22">
      <t>ケンコウ</t>
    </rPh>
    <rPh sb="22" eb="24">
      <t>イジョウ</t>
    </rPh>
    <phoneticPr fontId="2"/>
  </si>
  <si>
    <t>2、本人が少なくとも週1回以上定期的に練習している。</t>
    <rPh sb="2" eb="4">
      <t>ホンニン</t>
    </rPh>
    <rPh sb="5" eb="6">
      <t>スク</t>
    </rPh>
    <rPh sb="10" eb="11">
      <t>シュウ</t>
    </rPh>
    <rPh sb="12" eb="15">
      <t>カイイジョウ</t>
    </rPh>
    <rPh sb="15" eb="18">
      <t>テイキテキ</t>
    </rPh>
    <rPh sb="19" eb="21">
      <t>レンシュウ</t>
    </rPh>
    <phoneticPr fontId="2"/>
  </si>
  <si>
    <t>3、本大会が、健康とレクレーションのためにあるという主旨を良く理解している。</t>
    <rPh sb="2" eb="5">
      <t>ホンタイカイ</t>
    </rPh>
    <rPh sb="7" eb="9">
      <t>ケンコウ</t>
    </rPh>
    <rPh sb="26" eb="28">
      <t>シュシ</t>
    </rPh>
    <rPh sb="29" eb="30">
      <t>ヨ</t>
    </rPh>
    <rPh sb="31" eb="33">
      <t>リカイ</t>
    </rPh>
    <phoneticPr fontId="2"/>
  </si>
  <si>
    <t>所属クラブ名</t>
    <rPh sb="0" eb="2">
      <t>ショゾク</t>
    </rPh>
    <rPh sb="5" eb="6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</si>
  <si>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</si>
  <si>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</si>
  <si>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出場選手署名・捺印欄</t>
    <rPh sb="0" eb="2">
      <t>シュツジョウ</t>
    </rPh>
    <rPh sb="2" eb="4">
      <t>センシュ</t>
    </rPh>
    <rPh sb="4" eb="6">
      <t>ショメイ</t>
    </rPh>
    <rPh sb="7" eb="9">
      <t>ナツイン</t>
    </rPh>
    <rPh sb="9" eb="10">
      <t>ラン</t>
    </rPh>
    <phoneticPr fontId="2"/>
  </si>
  <si>
    <t>〒</t>
    <phoneticPr fontId="2"/>
  </si>
  <si>
    <t>No.</t>
    <phoneticPr fontId="2"/>
  </si>
  <si>
    <t>京都アクアリーナ</t>
    <rPh sb="0" eb="2">
      <t>キョウト</t>
    </rPh>
    <phoneticPr fontId="2"/>
  </si>
  <si>
    <t>表彰事由</t>
    <rPh sb="0" eb="2">
      <t>ヒョウショウ</t>
    </rPh>
    <rPh sb="2" eb="4">
      <t>ジユウ</t>
    </rPh>
    <phoneticPr fontId="2"/>
  </si>
  <si>
    <t>※規定の役員数に満たない場合は出場できません</t>
    <rPh sb="1" eb="3">
      <t>キテイ</t>
    </rPh>
    <rPh sb="4" eb="6">
      <t>ヤクイン</t>
    </rPh>
    <rPh sb="6" eb="7">
      <t>スウ</t>
    </rPh>
    <rPh sb="8" eb="9">
      <t>ミ</t>
    </rPh>
    <rPh sb="12" eb="14">
      <t>バアイ</t>
    </rPh>
    <rPh sb="15" eb="17">
      <t>シュツジョウ</t>
    </rPh>
    <phoneticPr fontId="2"/>
  </si>
  <si>
    <t>円  ×</t>
    <rPh sb="0" eb="1">
      <t>エン</t>
    </rPh>
    <phoneticPr fontId="2"/>
  </si>
  <si>
    <t>=</t>
    <phoneticPr fontId="2"/>
  </si>
  <si>
    <t>部</t>
    <rPh sb="0" eb="1">
      <t>ブ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</si>
  <si>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</si>
  <si>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第48回京滋マスターズ大会</t>
    <rPh sb="0" eb="1">
      <t>ダイ</t>
    </rPh>
    <rPh sb="3" eb="4">
      <t>カイ</t>
    </rPh>
    <rPh sb="4" eb="6">
      <t>ケイジ</t>
    </rPh>
    <rPh sb="11" eb="13">
      <t>タイカイ</t>
    </rPh>
    <phoneticPr fontId="2"/>
  </si>
  <si>
    <t>申込責任者　　　　　　　　　　　　　　</t>
    <rPh sb="0" eb="2">
      <t>モウシコミ</t>
    </rPh>
    <rPh sb="2" eb="5">
      <t>セキニンシャ</t>
    </rPh>
    <phoneticPr fontId="2"/>
  </si>
  <si>
    <t>印</t>
  </si>
  <si>
    <t>水泳競技大会</t>
    <phoneticPr fontId="8"/>
  </si>
  <si>
    <t>大会申込一覧表・大会役員申請書</t>
    <phoneticPr fontId="8"/>
  </si>
  <si>
    <t>SC協会確認欄</t>
    <rPh sb="2" eb="4">
      <t>キョウカイ</t>
    </rPh>
    <rPh sb="4" eb="6">
      <t>カクニン</t>
    </rPh>
    <rPh sb="6" eb="7">
      <t>ラン</t>
    </rPh>
    <phoneticPr fontId="8"/>
  </si>
  <si>
    <t>■申込団体</t>
    <rPh sb="3" eb="5">
      <t>ダンタイ</t>
    </rPh>
    <phoneticPr fontId="8"/>
  </si>
  <si>
    <t>登録団体番号</t>
    <rPh sb="0" eb="2">
      <t>トウロク</t>
    </rPh>
    <rPh sb="2" eb="4">
      <t>ダンタイ</t>
    </rPh>
    <rPh sb="4" eb="6">
      <t>バンゴウ</t>
    </rPh>
    <phoneticPr fontId="8"/>
  </si>
  <si>
    <t>団体略称（全角６文字以内）</t>
    <rPh sb="0" eb="2">
      <t>ダンタイ</t>
    </rPh>
    <rPh sb="2" eb="4">
      <t>リャクショウ</t>
    </rPh>
    <rPh sb="5" eb="7">
      <t>ゼンカク</t>
    </rPh>
    <rPh sb="8" eb="10">
      <t>モジ</t>
    </rPh>
    <rPh sb="10" eb="12">
      <t>イナイ</t>
    </rPh>
    <phoneticPr fontId="8"/>
  </si>
  <si>
    <t>※プログラムに記載される略称名です</t>
    <rPh sb="7" eb="9">
      <t>キサイ</t>
    </rPh>
    <rPh sb="12" eb="14">
      <t>リャクショウ</t>
    </rPh>
    <rPh sb="14" eb="15">
      <t>メイ</t>
    </rPh>
    <phoneticPr fontId="8"/>
  </si>
  <si>
    <t>※半角文字も混在して使用できます</t>
    <rPh sb="6" eb="8">
      <t>コンザイ</t>
    </rPh>
    <phoneticPr fontId="8"/>
  </si>
  <si>
    <t>v</t>
    <phoneticPr fontId="2"/>
  </si>
  <si>
    <t>団 体 名</t>
    <rPh sb="0" eb="1">
      <t>ダン</t>
    </rPh>
    <rPh sb="2" eb="3">
      <t>カラダ</t>
    </rPh>
    <rPh sb="4" eb="5">
      <t>メイ</t>
    </rPh>
    <phoneticPr fontId="8"/>
  </si>
  <si>
    <t>団体住所</t>
    <rPh sb="0" eb="2">
      <t>ダンタイ</t>
    </rPh>
    <rPh sb="2" eb="4">
      <t>ジュウショ</t>
    </rPh>
    <phoneticPr fontId="8"/>
  </si>
  <si>
    <t>〒</t>
    <phoneticPr fontId="8"/>
  </si>
  <si>
    <t>代 表 者</t>
    <rPh sb="0" eb="1">
      <t>ダイ</t>
    </rPh>
    <rPh sb="2" eb="3">
      <t>オモテ</t>
    </rPh>
    <rPh sb="4" eb="5">
      <t>シャ</t>
    </rPh>
    <phoneticPr fontId="8"/>
  </si>
  <si>
    <t>団体連絡先</t>
    <rPh sb="0" eb="2">
      <t>ダンタイ</t>
    </rPh>
    <rPh sb="2" eb="5">
      <t>レンラクサキ</t>
    </rPh>
    <phoneticPr fontId="8"/>
  </si>
  <si>
    <t>TEL:</t>
    <phoneticPr fontId="8"/>
  </si>
  <si>
    <t>FAX:</t>
    <phoneticPr fontId="8"/>
  </si>
  <si>
    <t>申込責任者</t>
    <rPh sb="0" eb="2">
      <t>モウシコミ</t>
    </rPh>
    <rPh sb="2" eb="5">
      <t>セキニンシャ</t>
    </rPh>
    <phoneticPr fontId="8"/>
  </si>
  <si>
    <t>　引率責任者</t>
    <rPh sb="1" eb="3">
      <t>インソツ</t>
    </rPh>
    <rPh sb="3" eb="6">
      <t>セキニンシャ</t>
    </rPh>
    <phoneticPr fontId="8"/>
  </si>
  <si>
    <t>PC-E-mailアドレス</t>
    <phoneticPr fontId="8"/>
  </si>
  <si>
    <t>引率者携帯電話</t>
    <phoneticPr fontId="8"/>
  </si>
  <si>
    <t>１日目</t>
    <phoneticPr fontId="8"/>
  </si>
  <si>
    <t>役員</t>
    <rPh sb="0" eb="2">
      <t>ヤクイン</t>
    </rPh>
    <phoneticPr fontId="2"/>
  </si>
  <si>
    <t>競技役員名</t>
  </si>
  <si>
    <t>公認審判資格</t>
    <phoneticPr fontId="8"/>
  </si>
  <si>
    <t>弁当</t>
    <rPh sb="0" eb="2">
      <t>ベントウ</t>
    </rPh>
    <phoneticPr fontId="2"/>
  </si>
  <si>
    <t>競技役員資格</t>
    <rPh sb="0" eb="2">
      <t>キョウギ</t>
    </rPh>
    <rPh sb="2" eb="4">
      <t>ヤクイン</t>
    </rPh>
    <rPh sb="4" eb="6">
      <t>シカク</t>
    </rPh>
    <phoneticPr fontId="8"/>
  </si>
  <si>
    <t>競技役員１</t>
    <rPh sb="0" eb="2">
      <t>キョウギ</t>
    </rPh>
    <rPh sb="2" eb="4">
      <t>ヤクイン</t>
    </rPh>
    <phoneticPr fontId="8"/>
  </si>
  <si>
    <t>参加者１０名まで</t>
    <phoneticPr fontId="8"/>
  </si>
  <si>
    <t>初期</t>
    <rPh sb="0" eb="2">
      <t>ショキ</t>
    </rPh>
    <phoneticPr fontId="8"/>
  </si>
  <si>
    <t>(　　級)</t>
    <rPh sb="3" eb="4">
      <t>キュウ</t>
    </rPh>
    <phoneticPr fontId="8"/>
  </si>
  <si>
    <t>競技役員２</t>
    <rPh sb="0" eb="2">
      <t>キョウギ</t>
    </rPh>
    <rPh sb="2" eb="4">
      <t>ヤクイン</t>
    </rPh>
    <phoneticPr fontId="8"/>
  </si>
  <si>
    <t>参加者１１～２０名</t>
    <phoneticPr fontId="8"/>
  </si>
  <si>
    <t>上級・A級</t>
    <rPh sb="0" eb="2">
      <t>ジョウキュウ</t>
    </rPh>
    <rPh sb="4" eb="5">
      <t>キュウ</t>
    </rPh>
    <phoneticPr fontId="8"/>
  </si>
  <si>
    <t>(A級)</t>
    <rPh sb="2" eb="3">
      <t>キュウ</t>
    </rPh>
    <phoneticPr fontId="8"/>
  </si>
  <si>
    <t>競技役員３</t>
    <rPh sb="0" eb="2">
      <t>キョウギ</t>
    </rPh>
    <rPh sb="2" eb="4">
      <t>ヤクイン</t>
    </rPh>
    <phoneticPr fontId="8"/>
  </si>
  <si>
    <t>参加者２１名以上</t>
    <phoneticPr fontId="8"/>
  </si>
  <si>
    <t>１種</t>
    <rPh sb="1" eb="2">
      <t>シュ</t>
    </rPh>
    <phoneticPr fontId="8"/>
  </si>
  <si>
    <t>(B級)</t>
    <rPh sb="2" eb="3">
      <t>キュウ</t>
    </rPh>
    <phoneticPr fontId="8"/>
  </si>
  <si>
    <t>引率</t>
    <rPh sb="0" eb="2">
      <t>インソツ</t>
    </rPh>
    <phoneticPr fontId="8"/>
  </si>
  <si>
    <t>２種</t>
    <rPh sb="1" eb="2">
      <t>シュ</t>
    </rPh>
    <phoneticPr fontId="8"/>
  </si>
  <si>
    <t>(C級)</t>
    <rPh sb="2" eb="3">
      <t>キュウ</t>
    </rPh>
    <phoneticPr fontId="8"/>
  </si>
  <si>
    <t>申請中</t>
    <rPh sb="0" eb="3">
      <t>シンセイチュウ</t>
    </rPh>
    <phoneticPr fontId="8"/>
  </si>
  <si>
    <t>(申請中)</t>
    <rPh sb="1" eb="4">
      <t>シンセイチュウ</t>
    </rPh>
    <phoneticPr fontId="8"/>
  </si>
  <si>
    <t>なし</t>
    <phoneticPr fontId="8"/>
  </si>
  <si>
    <t>(資格なし)</t>
    <rPh sb="1" eb="3">
      <t>シカク</t>
    </rPh>
    <phoneticPr fontId="8"/>
  </si>
  <si>
    <t>参加費</t>
    <rPh sb="0" eb="3">
      <t>サンカヒ</t>
    </rPh>
    <phoneticPr fontId="2"/>
  </si>
  <si>
    <t>プログラム</t>
    <phoneticPr fontId="2"/>
  </si>
  <si>
    <t>支給</t>
    <rPh sb="0" eb="2">
      <t>シキュウ</t>
    </rPh>
    <phoneticPr fontId="2"/>
  </si>
  <si>
    <t>個</t>
    <rPh sb="0" eb="1">
      <t>コ</t>
    </rPh>
    <phoneticPr fontId="2"/>
  </si>
  <si>
    <t>■送金方法</t>
    <phoneticPr fontId="8"/>
  </si>
  <si>
    <t>銀行振替を利用し、発信元を登録団体名（団体略称名でも可）にて以下に納入すること</t>
    <phoneticPr fontId="8"/>
  </si>
  <si>
    <t>振込期日は要項を確認の上厳守して下さい</t>
    <rPh sb="0" eb="2">
      <t>フリコミ</t>
    </rPh>
    <rPh sb="2" eb="4">
      <t>キジツ</t>
    </rPh>
    <rPh sb="5" eb="7">
      <t>ヨウコウ</t>
    </rPh>
    <rPh sb="8" eb="10">
      <t>カクニン</t>
    </rPh>
    <rPh sb="11" eb="12">
      <t>ウエ</t>
    </rPh>
    <rPh sb="12" eb="14">
      <t>ゲンシュ</t>
    </rPh>
    <rPh sb="16" eb="17">
      <t>クダ</t>
    </rPh>
    <phoneticPr fontId="2"/>
  </si>
  <si>
    <t>振込明細書が領収書代わりとなります</t>
    <rPh sb="0" eb="2">
      <t>フリコミ</t>
    </rPh>
    <rPh sb="2" eb="5">
      <t>メイサイショ</t>
    </rPh>
    <rPh sb="6" eb="9">
      <t>リョウシュウショ</t>
    </rPh>
    <rPh sb="9" eb="10">
      <t>カ</t>
    </rPh>
    <phoneticPr fontId="2"/>
  </si>
  <si>
    <t>金融機関　　</t>
    <phoneticPr fontId="8"/>
  </si>
  <si>
    <t>京都中央信用金庫　木幡支店（店番１２１）　</t>
  </si>
  <si>
    <t>口座番号</t>
    <phoneticPr fontId="8"/>
  </si>
  <si>
    <t>普通　０１２４８１４</t>
    <phoneticPr fontId="2"/>
  </si>
  <si>
    <t>名　　義</t>
    <phoneticPr fontId="8"/>
  </si>
  <si>
    <t>京</t>
    <rPh sb="0" eb="1">
      <t>キョウ</t>
    </rPh>
    <phoneticPr fontId="8"/>
  </si>
  <si>
    <t>都</t>
    <rPh sb="0" eb="1">
      <t>ト</t>
    </rPh>
    <phoneticPr fontId="8"/>
  </si>
  <si>
    <t>S</t>
    <phoneticPr fontId="2"/>
  </si>
  <si>
    <t>615-9999</t>
    <phoneticPr fontId="8"/>
  </si>
  <si>
    <t>京都市上京区京都町１－１－１</t>
    <rPh sb="0" eb="3">
      <t>キョウトシ</t>
    </rPh>
    <rPh sb="3" eb="6">
      <t>カミギョウク</t>
    </rPh>
    <rPh sb="6" eb="8">
      <t>キョウト</t>
    </rPh>
    <rPh sb="8" eb="9">
      <t>チョウ</t>
    </rPh>
    <phoneticPr fontId="8"/>
  </si>
  <si>
    <t>京都　太郎</t>
    <rPh sb="0" eb="2">
      <t>キョウト</t>
    </rPh>
    <rPh sb="3" eb="5">
      <t>タロウ</t>
    </rPh>
    <phoneticPr fontId="8"/>
  </si>
  <si>
    <t>075-999-××××</t>
    <phoneticPr fontId="8"/>
  </si>
  <si>
    <t>075-999-×××〇</t>
    <phoneticPr fontId="2"/>
  </si>
  <si>
    <t>京都　花子</t>
    <rPh sb="0" eb="2">
      <t>キョウト</t>
    </rPh>
    <rPh sb="3" eb="5">
      <t>ハナコ</t>
    </rPh>
    <phoneticPr fontId="8"/>
  </si>
  <si>
    <t>kyotoss@------</t>
    <phoneticPr fontId="8"/>
  </si>
  <si>
    <t>090-0000-××××</t>
    <phoneticPr fontId="8"/>
  </si>
  <si>
    <t>m</t>
    <phoneticPr fontId="2"/>
  </si>
  <si>
    <t>ふりがな</t>
  </si>
  <si>
    <t>才</t>
    <rPh sb="0" eb="1">
      <t>サイ</t>
    </rPh>
    <phoneticPr fontId="2"/>
  </si>
  <si>
    <t>性別</t>
    <rPh sb="0" eb="2">
      <t>セイベツ</t>
    </rPh>
    <phoneticPr fontId="2"/>
  </si>
  <si>
    <t>年齢グループ</t>
    <rPh sb="0" eb="2">
      <t>ネンレイ</t>
    </rPh>
    <phoneticPr fontId="2"/>
  </si>
  <si>
    <t>以下は自動計算されますので入力不要。</t>
    <rPh sb="0" eb="2">
      <t>イカ</t>
    </rPh>
    <rPh sb="3" eb="5">
      <t>ジドウ</t>
    </rPh>
    <rPh sb="5" eb="7">
      <t>ケイサン</t>
    </rPh>
    <rPh sb="13" eb="15">
      <t>ニュウリョク</t>
    </rPh>
    <rPh sb="15" eb="17">
      <t>フヨウ</t>
    </rPh>
    <phoneticPr fontId="2"/>
  </si>
  <si>
    <t>シルバー賞</t>
    <rPh sb="4" eb="5">
      <t>ショウ</t>
    </rPh>
    <phoneticPr fontId="2"/>
  </si>
  <si>
    <t>通算出場回数</t>
    <phoneticPr fontId="2"/>
  </si>
  <si>
    <t>年齢</t>
    <rPh sb="0" eb="2">
      <t>ネンレイ</t>
    </rPh>
    <phoneticPr fontId="2"/>
  </si>
  <si>
    <t>回数</t>
    <rPh sb="0" eb="2">
      <t>カイスウ</t>
    </rPh>
    <phoneticPr fontId="2"/>
  </si>
  <si>
    <t>ﾒﾄﾞﾚｰR</t>
    <phoneticPr fontId="2"/>
  </si>
  <si>
    <t>出場チーム名</t>
    <rPh sb="0" eb="2">
      <t>シュツジョウ</t>
    </rPh>
    <rPh sb="5" eb="6">
      <t>メイ</t>
    </rPh>
    <phoneticPr fontId="2"/>
  </si>
  <si>
    <t>ﾌﾘｰR</t>
    <phoneticPr fontId="2"/>
  </si>
  <si>
    <t>京都　太郎</t>
    <rPh sb="0" eb="2">
      <t>キョウト</t>
    </rPh>
    <rPh sb="3" eb="5">
      <t>タロウ</t>
    </rPh>
    <phoneticPr fontId="2"/>
  </si>
  <si>
    <t>京都　花子</t>
    <rPh sb="0" eb="2">
      <t>キョウト</t>
    </rPh>
    <rPh sb="3" eb="5">
      <t>ハナコ</t>
    </rPh>
    <phoneticPr fontId="2"/>
  </si>
  <si>
    <t>京都SC</t>
    <rPh sb="0" eb="2">
      <t>キョウト</t>
    </rPh>
    <phoneticPr fontId="2"/>
  </si>
  <si>
    <t>C</t>
    <phoneticPr fontId="8"/>
  </si>
  <si>
    <t>京都スイミングクラブ</t>
    <rPh sb="0" eb="2">
      <t>キョウト</t>
    </rPh>
    <phoneticPr fontId="8"/>
  </si>
  <si>
    <t>キョウト　タロウ</t>
    <phoneticPr fontId="2"/>
  </si>
  <si>
    <t>キョウト　ハナコ</t>
    <phoneticPr fontId="2"/>
  </si>
  <si>
    <t>フリガナ（全角）</t>
    <rPh sb="5" eb="7">
      <t>ゼンカク</t>
    </rPh>
    <phoneticPr fontId="2"/>
  </si>
  <si>
    <t>コーチ</t>
  </si>
  <si>
    <t>チーム名</t>
    <rPh sb="3" eb="4">
      <t>メイ</t>
    </rPh>
    <phoneticPr fontId="2"/>
  </si>
  <si>
    <t>性別</t>
    <rPh sb="0" eb="1">
      <t>セイ</t>
    </rPh>
    <rPh sb="1" eb="2">
      <t>ベツ</t>
    </rPh>
    <phoneticPr fontId="2"/>
  </si>
  <si>
    <t>生年月日</t>
    <rPh sb="0" eb="4">
      <t>セイネンガッピ</t>
    </rPh>
    <phoneticPr fontId="2"/>
  </si>
  <si>
    <t>タイム</t>
    <phoneticPr fontId="2"/>
  </si>
  <si>
    <t>名前</t>
    <rPh sb="0" eb="2">
      <t>ナマエ</t>
    </rPh>
    <phoneticPr fontId="2"/>
  </si>
  <si>
    <t>フリガナ</t>
    <phoneticPr fontId="2"/>
  </si>
  <si>
    <t>年齢区分</t>
    <rPh sb="0" eb="4">
      <t>ネンレイクブン</t>
    </rPh>
    <phoneticPr fontId="2"/>
  </si>
  <si>
    <t>グループテーブル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</si>
  <si>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</si>
  <si>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</si>
  <si>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</si>
  <si>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</si>
  <si>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</si>
  <si>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</si>
  <si>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</si>
  <si>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</si>
  <si>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</si>
  <si>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</si>
  <si>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</si>
  <si>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</si>
  <si>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-</t>
    <phoneticPr fontId="2"/>
  </si>
  <si>
    <t>W</t>
    <phoneticPr fontId="2"/>
  </si>
  <si>
    <t>エントリー</t>
    <phoneticPr fontId="2"/>
  </si>
  <si>
    <t>U</t>
  </si>
  <si>
    <t>V</t>
    <phoneticPr fontId="2"/>
  </si>
  <si>
    <t>X</t>
    <phoneticPr fontId="2"/>
  </si>
  <si>
    <t>Y</t>
    <phoneticPr fontId="2"/>
  </si>
  <si>
    <t>Z</t>
    <phoneticPr fontId="2"/>
  </si>
  <si>
    <t>119才以下</t>
  </si>
  <si>
    <t>V</t>
  </si>
  <si>
    <t>120才～159才</t>
  </si>
  <si>
    <t>W</t>
  </si>
  <si>
    <t>160才～199才</t>
  </si>
  <si>
    <t>X</t>
  </si>
  <si>
    <t>200才～239才</t>
  </si>
  <si>
    <t>Y</t>
  </si>
  <si>
    <t>240才～279才</t>
  </si>
  <si>
    <t>Z</t>
  </si>
  <si>
    <t>280才以上</t>
  </si>
  <si>
    <t>リレー年齢区分（参照）</t>
    <rPh sb="3" eb="5">
      <t>ネンレイ</t>
    </rPh>
    <rPh sb="5" eb="7">
      <t>クブン</t>
    </rPh>
    <rPh sb="8" eb="10">
      <t>サンショウ</t>
    </rPh>
    <phoneticPr fontId="2"/>
  </si>
  <si>
    <t>背泳ぎ</t>
  </si>
  <si>
    <t>自由形</t>
  </si>
  <si>
    <t>ﾒﾄﾞﾚｰﾘﾚｰ</t>
  </si>
  <si>
    <t>ﾌﾘｰﾘﾚｰ</t>
  </si>
  <si>
    <t>京都</t>
  </si>
  <si>
    <t>075-999-○○○○</t>
    <phoneticPr fontId="2"/>
  </si>
  <si>
    <t>個人メドレー</t>
  </si>
  <si>
    <t>東寺　次郎</t>
    <rPh sb="0" eb="2">
      <t>トウジ</t>
    </rPh>
    <rPh sb="3" eb="5">
      <t>ジロウ</t>
    </rPh>
    <phoneticPr fontId="2"/>
  </si>
  <si>
    <t>トウジ　ジロウ</t>
    <phoneticPr fontId="2"/>
  </si>
  <si>
    <t>バタフライ</t>
  </si>
  <si>
    <t>京都　一郎</t>
    <rPh sb="0" eb="2">
      <t>キョウト</t>
    </rPh>
    <rPh sb="3" eb="5">
      <t>イチロウ</t>
    </rPh>
    <phoneticPr fontId="2"/>
  </si>
  <si>
    <t>キョウト　イチロウ</t>
    <phoneticPr fontId="2"/>
  </si>
  <si>
    <t>清水寺　諒</t>
    <rPh sb="0" eb="3">
      <t>キヨミズデラ</t>
    </rPh>
    <rPh sb="4" eb="5">
      <t>リョウ</t>
    </rPh>
    <phoneticPr fontId="2"/>
  </si>
  <si>
    <t>キヨミズデラ　リョウ</t>
    <phoneticPr fontId="2"/>
  </si>
  <si>
    <t>平泳ぎ</t>
  </si>
  <si>
    <t>〇</t>
    <phoneticPr fontId="2"/>
  </si>
  <si>
    <t>第５０回京滋マスターズ</t>
    <phoneticPr fontId="8"/>
  </si>
  <si>
    <t>第５０回京滋マスターズ大会</t>
    <rPh sb="0" eb="1">
      <t>ダイ</t>
    </rPh>
    <rPh sb="3" eb="4">
      <t>カイ</t>
    </rPh>
    <rPh sb="4" eb="6">
      <t>ケイジ</t>
    </rPh>
    <rPh sb="11" eb="13">
      <t>タイカイ</t>
    </rPh>
    <phoneticPr fontId="2"/>
  </si>
  <si>
    <t>第５０回京滋マスターズ　リレーオーダー申込用紙</t>
    <rPh sb="0" eb="1">
      <t>ダイ</t>
    </rPh>
    <rPh sb="3" eb="4">
      <t>カイ</t>
    </rPh>
    <rPh sb="4" eb="6">
      <t>ケイジ</t>
    </rPh>
    <rPh sb="19" eb="21">
      <t>モウシコミ</t>
    </rPh>
    <rPh sb="21" eb="23">
      <t>ヨウシ</t>
    </rPh>
    <phoneticPr fontId="2"/>
  </si>
  <si>
    <t>第５０回京滋マスターズ大会　表彰者　申請書</t>
    <rPh sb="0" eb="1">
      <t>ダイ</t>
    </rPh>
    <rPh sb="3" eb="4">
      <t>カイ</t>
    </rPh>
    <rPh sb="4" eb="6">
      <t>ケイジ</t>
    </rPh>
    <rPh sb="11" eb="13">
      <t>タイカイ</t>
    </rPh>
    <rPh sb="14" eb="17">
      <t>ヒョウショウシャ</t>
    </rPh>
    <rPh sb="18" eb="21">
      <t>シンセイショ</t>
    </rPh>
    <phoneticPr fontId="2"/>
  </si>
  <si>
    <t>日本SC協会近畿支部 京都地域事業企画委員会　田中秀和</t>
    <phoneticPr fontId="2"/>
  </si>
  <si>
    <t>データ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</si>
</sst>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);[Red]\(0\)"/>
    <numFmt numFmtId="178" formatCode="@&quot;才&quot;"/>
    <numFmt numFmtId="179" formatCode="@&quot;回&quot;"/>
    <numFmt numFmtId="180" formatCode="yyyy/m/d;@"/>
    <numFmt numFmtId="181" formatCode="0;\-0;;@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55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1"/>
      <name val="BIZ UDP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81"/>
      <name val="BIZ UDP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b/>
      <sz val="11"/>
      <color theme="0" tint="-0.34998626667073579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0" tint="-0.34998626667073579"/>
      <name val="ＭＳ 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color rgb="FF000000"/>
      <name val="MS P ゴシック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ck">
        <color rgb="FFFF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ashed">
        <color indexed="64"/>
      </bottom>
      <diagonal/>
    </border>
    <border>
      <left style="thin">
        <color indexed="64"/>
      </left>
      <right/>
      <top style="thick">
        <color rgb="FFFF0000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ck">
        <color rgb="FFFF0000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rgb="FFFF0000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rgb="FFFF0000"/>
      </top>
      <bottom style="dashed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dashed">
        <color indexed="64"/>
      </bottom>
      <diagonal/>
    </border>
    <border>
      <left style="thick">
        <color rgb="FFFF0000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rgb="FFFF0000"/>
      </right>
      <top style="dashed">
        <color indexed="64"/>
      </top>
      <bottom style="dashed">
        <color indexed="64"/>
      </bottom>
      <diagonal/>
    </border>
    <border>
      <left style="thick">
        <color rgb="FFFF0000"/>
      </left>
      <right style="thin">
        <color indexed="64"/>
      </right>
      <top style="dashed">
        <color indexed="64"/>
      </top>
      <bottom style="thick">
        <color rgb="FFFF0000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rgb="FFFF0000"/>
      </bottom>
      <diagonal/>
    </border>
    <border>
      <left style="thin">
        <color indexed="64"/>
      </left>
      <right/>
      <top style="dashed">
        <color indexed="64"/>
      </top>
      <bottom style="thick">
        <color rgb="FFFF0000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ck">
        <color rgb="FFFF000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rgb="FFFF0000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dashed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dashed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thick">
        <color rgb="FFFF0000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67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0" xfId="0" applyAlignment="1"/>
    <xf numFmtId="0" fontId="0" fillId="0" borderId="3" xfId="0" applyBorder="1" applyAlignment="1"/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1">
      <alignment vertical="center"/>
    </xf>
    <xf numFmtId="0" fontId="31" fillId="0" borderId="0" xfId="1" applyFont="1">
      <alignment vertical="center"/>
    </xf>
    <xf numFmtId="0" fontId="1" fillId="0" borderId="2" xfId="1" applyBorder="1" applyAlignment="1">
      <alignment horizontal="center" vertical="center"/>
    </xf>
    <xf numFmtId="0" fontId="1" fillId="0" borderId="0" xfId="2" applyAlignment="1">
      <alignment vertical="center"/>
    </xf>
    <xf numFmtId="0" fontId="10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" fillId="0" borderId="0" xfId="2" applyAlignment="1" applyProtection="1">
      <alignment vertical="center"/>
      <protection locked="0"/>
    </xf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2" borderId="4" xfId="2" quotePrefix="1" applyFont="1" applyFill="1" applyBorder="1" applyAlignment="1" applyProtection="1">
      <alignment horizontal="center" vertical="center"/>
      <protection locked="0"/>
    </xf>
    <xf numFmtId="0" fontId="14" fillId="2" borderId="5" xfId="2" quotePrefix="1" applyFont="1" applyFill="1" applyBorder="1" applyAlignment="1" applyProtection="1">
      <alignment horizontal="center" vertical="center"/>
      <protection locked="0"/>
    </xf>
    <xf numFmtId="0" fontId="14" fillId="2" borderId="5" xfId="2" applyFont="1" applyFill="1" applyBorder="1" applyAlignment="1" applyProtection="1">
      <alignment horizontal="center" vertical="center"/>
      <protection locked="0"/>
    </xf>
    <xf numFmtId="0" fontId="14" fillId="2" borderId="6" xfId="2" applyFont="1" applyFill="1" applyBorder="1" applyAlignment="1" applyProtection="1">
      <alignment horizontal="center" vertical="center"/>
      <protection locked="0"/>
    </xf>
    <xf numFmtId="0" fontId="14" fillId="2" borderId="7" xfId="2" applyFont="1" applyFill="1" applyBorder="1" applyAlignment="1" applyProtection="1">
      <alignment horizontal="center" vertical="center"/>
      <protection locked="0"/>
    </xf>
    <xf numFmtId="0" fontId="14" fillId="2" borderId="8" xfId="2" applyFont="1" applyFill="1" applyBorder="1" applyAlignment="1" applyProtection="1">
      <alignment horizontal="center" vertical="center"/>
      <protection locked="0"/>
    </xf>
    <xf numFmtId="0" fontId="33" fillId="0" borderId="0" xfId="2" applyFont="1" applyAlignment="1">
      <alignment vertical="center"/>
    </xf>
    <xf numFmtId="0" fontId="0" fillId="0" borderId="0" xfId="2" applyFont="1" applyAlignme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2" borderId="9" xfId="2" applyFill="1" applyBorder="1" applyAlignment="1" applyProtection="1">
      <alignment vertical="center" shrinkToFit="1"/>
      <protection locked="0"/>
    </xf>
    <xf numFmtId="0" fontId="15" fillId="0" borderId="10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1" fillId="0" borderId="11" xfId="2" applyBorder="1" applyAlignment="1">
      <alignment horizontal="right" vertical="center" shrinkToFit="1"/>
    </xf>
    <xf numFmtId="0" fontId="1" fillId="0" borderId="12" xfId="2" applyBorder="1" applyAlignment="1">
      <alignment horizontal="right" vertical="center" shrinkToFit="1"/>
    </xf>
    <xf numFmtId="0" fontId="11" fillId="0" borderId="0" xfId="2" applyFont="1" applyAlignment="1">
      <alignment horizontal="center" vertical="center"/>
    </xf>
    <xf numFmtId="38" fontId="32" fillId="0" borderId="0" xfId="2" applyNumberFormat="1" applyFont="1" applyAlignment="1">
      <alignment vertical="center"/>
    </xf>
    <xf numFmtId="0" fontId="34" fillId="0" borderId="0" xfId="2" applyFont="1" applyAlignment="1">
      <alignment vertical="center"/>
    </xf>
    <xf numFmtId="0" fontId="35" fillId="0" borderId="0" xfId="1" applyFont="1">
      <alignment vertical="center"/>
    </xf>
    <xf numFmtId="0" fontId="1" fillId="0" borderId="13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49" fontId="11" fillId="0" borderId="0" xfId="2" applyNumberFormat="1" applyFont="1" applyAlignment="1">
      <alignment vertical="center"/>
    </xf>
    <xf numFmtId="0" fontId="14" fillId="0" borderId="16" xfId="2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0" fillId="0" borderId="2" xfId="1" applyFont="1" applyBorder="1" applyAlignment="1">
      <alignment horizontal="center" vertical="center"/>
    </xf>
    <xf numFmtId="49" fontId="32" fillId="0" borderId="0" xfId="2" applyNumberFormat="1" applyFont="1" applyAlignment="1">
      <alignment vertical="center"/>
    </xf>
    <xf numFmtId="0" fontId="14" fillId="2" borderId="2" xfId="1" applyFont="1" applyFill="1" applyBorder="1">
      <alignment vertical="center"/>
    </xf>
    <xf numFmtId="0" fontId="14" fillId="0" borderId="2" xfId="1" applyFont="1" applyBorder="1">
      <alignment vertical="center"/>
    </xf>
    <xf numFmtId="0" fontId="1" fillId="0" borderId="17" xfId="1" applyBorder="1">
      <alignment vertical="center"/>
    </xf>
    <xf numFmtId="0" fontId="14" fillId="0" borderId="0" xfId="1" applyFont="1">
      <alignment vertical="center"/>
    </xf>
    <xf numFmtId="0" fontId="14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1" fillId="3" borderId="0" xfId="2" applyFill="1" applyAlignment="1">
      <alignment vertical="center"/>
    </xf>
    <xf numFmtId="0" fontId="17" fillId="0" borderId="0" xfId="2" applyFont="1" applyAlignment="1">
      <alignment vertical="center"/>
    </xf>
    <xf numFmtId="0" fontId="20" fillId="0" borderId="0" xfId="1" applyFont="1">
      <alignment vertical="center"/>
    </xf>
    <xf numFmtId="0" fontId="14" fillId="0" borderId="18" xfId="2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" fillId="4" borderId="20" xfId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/>
    <xf numFmtId="0" fontId="3" fillId="0" borderId="1" xfId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0" fontId="3" fillId="0" borderId="1" xfId="1" applyFont="1" applyBorder="1" applyAlignment="1"/>
    <xf numFmtId="0" fontId="3" fillId="0" borderId="1" xfId="1" applyFont="1" applyBorder="1" applyAlignment="1">
      <alignment horizontal="left"/>
    </xf>
    <xf numFmtId="0" fontId="3" fillId="0" borderId="23" xfId="1" applyFont="1" applyBorder="1" applyAlignment="1">
      <alignment horizontal="left"/>
    </xf>
    <xf numFmtId="0" fontId="4" fillId="4" borderId="20" xfId="1" applyFont="1" applyFill="1" applyBorder="1" applyAlignment="1">
      <alignment vertical="center" shrinkToFit="1"/>
    </xf>
    <xf numFmtId="0" fontId="1" fillId="4" borderId="24" xfId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3" xfId="0" applyFill="1" applyBorder="1">
      <alignment vertical="center"/>
    </xf>
    <xf numFmtId="177" fontId="14" fillId="5" borderId="2" xfId="1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0" fillId="0" borderId="29" xfId="0" applyBorder="1">
      <alignment vertical="center"/>
    </xf>
    <xf numFmtId="0" fontId="13" fillId="0" borderId="0" xfId="0" applyFont="1">
      <alignment vertical="center"/>
    </xf>
    <xf numFmtId="0" fontId="32" fillId="0" borderId="0" xfId="0" applyFont="1">
      <alignment vertical="center"/>
    </xf>
    <xf numFmtId="49" fontId="11" fillId="0" borderId="0" xfId="0" applyNumberFormat="1" applyFont="1">
      <alignment vertical="center"/>
    </xf>
    <xf numFmtId="0" fontId="4" fillId="0" borderId="25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14" fillId="5" borderId="27" xfId="0" applyFont="1" applyFill="1" applyBorder="1">
      <alignment vertical="center"/>
    </xf>
    <xf numFmtId="0" fontId="14" fillId="5" borderId="28" xfId="0" applyFont="1" applyFill="1" applyBorder="1">
      <alignment vertical="center"/>
    </xf>
    <xf numFmtId="0" fontId="14" fillId="5" borderId="25" xfId="0" applyFont="1" applyFill="1" applyBorder="1">
      <alignment vertical="center"/>
    </xf>
    <xf numFmtId="0" fontId="14" fillId="5" borderId="30" xfId="0" applyFont="1" applyFill="1" applyBorder="1">
      <alignment vertical="center"/>
    </xf>
    <xf numFmtId="0" fontId="37" fillId="6" borderId="25" xfId="0" applyFont="1" applyFill="1" applyBorder="1">
      <alignment vertical="center"/>
    </xf>
    <xf numFmtId="0" fontId="37" fillId="6" borderId="26" xfId="0" applyFont="1" applyFill="1" applyBorder="1">
      <alignment vertical="center"/>
    </xf>
    <xf numFmtId="0" fontId="37" fillId="6" borderId="30" xfId="0" applyFont="1" applyFill="1" applyBorder="1">
      <alignment vertical="center"/>
    </xf>
    <xf numFmtId="0" fontId="1" fillId="0" borderId="0" xfId="0" applyFont="1" applyAlignment="1"/>
    <xf numFmtId="0" fontId="1" fillId="0" borderId="1" xfId="0" applyFont="1" applyBorder="1" applyAlignment="1"/>
    <xf numFmtId="0" fontId="14" fillId="0" borderId="1" xfId="0" applyFont="1" applyBorder="1" applyAlignment="1"/>
    <xf numFmtId="0" fontId="1" fillId="0" borderId="3" xfId="0" applyFont="1" applyBorder="1" applyAlignment="1"/>
    <xf numFmtId="0" fontId="14" fillId="0" borderId="3" xfId="0" applyFont="1" applyBorder="1" applyAlignment="1"/>
    <xf numFmtId="0" fontId="38" fillId="0" borderId="0" xfId="0" applyFont="1">
      <alignment vertical="center"/>
    </xf>
    <xf numFmtId="177" fontId="0" fillId="0" borderId="2" xfId="0" applyNumberFormat="1" applyBorder="1">
      <alignment vertical="center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8" xfId="0" applyBorder="1">
      <alignment vertical="center"/>
    </xf>
    <xf numFmtId="178" fontId="14" fillId="7" borderId="17" xfId="0" applyNumberFormat="1" applyFont="1" applyFill="1" applyBorder="1" applyAlignment="1">
      <alignment horizontal="center" vertical="center" wrapText="1"/>
    </xf>
    <xf numFmtId="179" fontId="14" fillId="7" borderId="39" xfId="0" applyNumberFormat="1" applyFont="1" applyFill="1" applyBorder="1" applyAlignment="1">
      <alignment horizontal="center" vertical="center" wrapText="1"/>
    </xf>
    <xf numFmtId="178" fontId="14" fillId="7" borderId="40" xfId="0" applyNumberFormat="1" applyFont="1" applyFill="1" applyBorder="1" applyAlignment="1">
      <alignment horizontal="center" vertical="center" wrapText="1"/>
    </xf>
    <xf numFmtId="179" fontId="14" fillId="7" borderId="41" xfId="0" applyNumberFormat="1" applyFont="1" applyFill="1" applyBorder="1" applyAlignment="1">
      <alignment horizontal="center" vertical="center" wrapText="1"/>
    </xf>
    <xf numFmtId="0" fontId="1" fillId="8" borderId="42" xfId="1" applyFill="1" applyBorder="1">
      <alignment vertical="center"/>
    </xf>
    <xf numFmtId="0" fontId="14" fillId="8" borderId="34" xfId="1" applyFont="1" applyFill="1" applyBorder="1">
      <alignment vertical="center"/>
    </xf>
    <xf numFmtId="0" fontId="1" fillId="8" borderId="34" xfId="1" applyFill="1" applyBorder="1">
      <alignment vertical="center"/>
    </xf>
    <xf numFmtId="0" fontId="1" fillId="8" borderId="43" xfId="1" applyFill="1" applyBorder="1" applyAlignment="1">
      <alignment horizontal="center" vertical="center"/>
    </xf>
    <xf numFmtId="0" fontId="1" fillId="8" borderId="9" xfId="1" applyFill="1" applyBorder="1" applyAlignment="1">
      <alignment horizontal="center" vertical="center"/>
    </xf>
    <xf numFmtId="0" fontId="1" fillId="8" borderId="44" xfId="1" applyFill="1" applyBorder="1">
      <alignment vertical="center"/>
    </xf>
    <xf numFmtId="0" fontId="14" fillId="8" borderId="3" xfId="1" applyFont="1" applyFill="1" applyBorder="1">
      <alignment vertical="center"/>
    </xf>
    <xf numFmtId="0" fontId="1" fillId="8" borderId="3" xfId="1" applyFill="1" applyBorder="1">
      <alignment vertical="center"/>
    </xf>
    <xf numFmtId="0" fontId="1" fillId="8" borderId="45" xfId="1" applyFill="1" applyBorder="1" applyAlignment="1">
      <alignment horizontal="center" vertical="center"/>
    </xf>
    <xf numFmtId="0" fontId="1" fillId="8" borderId="46" xfId="1" applyFill="1" applyBorder="1" applyAlignment="1">
      <alignment horizontal="center" vertical="center"/>
    </xf>
    <xf numFmtId="0" fontId="14" fillId="8" borderId="47" xfId="1" applyFont="1" applyFill="1" applyBorder="1">
      <alignment vertical="center"/>
    </xf>
    <xf numFmtId="0" fontId="14" fillId="8" borderId="48" xfId="1" applyFont="1" applyFill="1" applyBorder="1" applyAlignment="1">
      <alignment horizontal="center" vertical="center"/>
    </xf>
    <xf numFmtId="0" fontId="14" fillId="8" borderId="49" xfId="1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 shrinkToFit="1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8" borderId="24" xfId="0" applyFont="1" applyFill="1" applyBorder="1">
      <alignment vertical="center"/>
    </xf>
    <xf numFmtId="0" fontId="5" fillId="8" borderId="51" xfId="0" applyFont="1" applyFill="1" applyBorder="1">
      <alignment vertical="center"/>
    </xf>
    <xf numFmtId="0" fontId="5" fillId="8" borderId="2" xfId="0" applyFont="1" applyFill="1" applyBorder="1">
      <alignment vertical="center"/>
    </xf>
    <xf numFmtId="0" fontId="0" fillId="8" borderId="52" xfId="0" applyFill="1" applyBorder="1">
      <alignment vertical="center"/>
    </xf>
    <xf numFmtId="0" fontId="0" fillId="8" borderId="2" xfId="0" applyFill="1" applyBorder="1">
      <alignment vertical="center"/>
    </xf>
    <xf numFmtId="0" fontId="0" fillId="8" borderId="10" xfId="0" applyFill="1" applyBorder="1">
      <alignment vertical="center"/>
    </xf>
    <xf numFmtId="0" fontId="0" fillId="8" borderId="2" xfId="0" applyFill="1" applyBorder="1" applyAlignment="1">
      <alignment horizontal="center" vertical="center"/>
    </xf>
    <xf numFmtId="0" fontId="6" fillId="8" borderId="53" xfId="0" applyFont="1" applyFill="1" applyBorder="1">
      <alignment vertical="center"/>
    </xf>
    <xf numFmtId="0" fontId="6" fillId="8" borderId="54" xfId="0" applyFont="1" applyFill="1" applyBorder="1">
      <alignment vertical="center"/>
    </xf>
    <xf numFmtId="0" fontId="6" fillId="8" borderId="55" xfId="0" applyFont="1" applyFill="1" applyBorder="1">
      <alignment vertical="center"/>
    </xf>
    <xf numFmtId="0" fontId="0" fillId="8" borderId="56" xfId="0" applyFill="1" applyBorder="1" applyAlignment="1">
      <alignment horizontal="center" vertical="center"/>
    </xf>
    <xf numFmtId="177" fontId="0" fillId="0" borderId="27" xfId="0" applyNumberFormat="1" applyBorder="1">
      <alignment vertical="center"/>
    </xf>
    <xf numFmtId="177" fontId="0" fillId="0" borderId="28" xfId="0" applyNumberFormat="1" applyBorder="1">
      <alignment vertical="center"/>
    </xf>
    <xf numFmtId="177" fontId="0" fillId="0" borderId="57" xfId="0" applyNumberFormat="1" applyBorder="1">
      <alignment vertical="center"/>
    </xf>
    <xf numFmtId="0" fontId="4" fillId="0" borderId="57" xfId="0" applyFont="1" applyBorder="1" applyAlignment="1">
      <alignment vertical="center" shrinkToFit="1"/>
    </xf>
    <xf numFmtId="0" fontId="14" fillId="5" borderId="57" xfId="0" applyFont="1" applyFill="1" applyBorder="1">
      <alignment vertical="center"/>
    </xf>
    <xf numFmtId="0" fontId="1" fillId="0" borderId="58" xfId="0" applyFont="1" applyBorder="1">
      <alignment vertical="center"/>
    </xf>
    <xf numFmtId="0" fontId="1" fillId="0" borderId="22" xfId="0" applyFont="1" applyBorder="1">
      <alignment vertical="center"/>
    </xf>
    <xf numFmtId="0" fontId="4" fillId="0" borderId="22" xfId="0" applyFont="1" applyBorder="1">
      <alignment vertical="center"/>
    </xf>
    <xf numFmtId="0" fontId="6" fillId="8" borderId="54" xfId="0" applyFont="1" applyFill="1" applyBorder="1" applyAlignment="1">
      <alignment horizontal="center" vertical="center"/>
    </xf>
    <xf numFmtId="0" fontId="0" fillId="8" borderId="20" xfId="0" applyFill="1" applyBorder="1">
      <alignment vertical="center"/>
    </xf>
    <xf numFmtId="0" fontId="0" fillId="8" borderId="59" xfId="0" applyFill="1" applyBorder="1">
      <alignment vertical="center"/>
    </xf>
    <xf numFmtId="0" fontId="6" fillId="8" borderId="53" xfId="0" applyFont="1" applyFill="1" applyBorder="1" applyAlignment="1">
      <alignment horizontal="right" vertical="center"/>
    </xf>
    <xf numFmtId="0" fontId="6" fillId="8" borderId="54" xfId="0" applyFont="1" applyFill="1" applyBorder="1" applyAlignment="1">
      <alignment horizontal="right" vertical="center"/>
    </xf>
    <xf numFmtId="0" fontId="6" fillId="8" borderId="55" xfId="0" applyFont="1" applyFill="1" applyBorder="1" applyAlignment="1">
      <alignment horizontal="right" vertical="center"/>
    </xf>
    <xf numFmtId="0" fontId="6" fillId="8" borderId="60" xfId="0" applyFont="1" applyFill="1" applyBorder="1" applyAlignment="1">
      <alignment horizontal="right" vertical="center"/>
    </xf>
    <xf numFmtId="0" fontId="1" fillId="0" borderId="3" xfId="0" applyFont="1" applyBorder="1" applyAlignment="1">
      <alignment shrinkToFit="1"/>
    </xf>
    <xf numFmtId="0" fontId="0" fillId="0" borderId="3" xfId="0" applyBorder="1" applyAlignment="1">
      <alignment horizontal="left"/>
    </xf>
    <xf numFmtId="0" fontId="30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30" fillId="7" borderId="2" xfId="0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1" fillId="0" borderId="61" xfId="0" applyFont="1" applyBorder="1">
      <alignment vertical="center"/>
    </xf>
    <xf numFmtId="0" fontId="4" fillId="6" borderId="62" xfId="0" applyFont="1" applyFill="1" applyBorder="1">
      <alignment vertical="center"/>
    </xf>
    <xf numFmtId="0" fontId="4" fillId="0" borderId="62" xfId="0" applyFont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8" borderId="67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7" fontId="14" fillId="0" borderId="0" xfId="1" applyNumberFormat="1" applyFont="1" applyAlignment="1">
      <alignment horizontal="center" vertical="center"/>
    </xf>
    <xf numFmtId="180" fontId="0" fillId="0" borderId="0" xfId="0" applyNumberFormat="1">
      <alignment vertical="center"/>
    </xf>
    <xf numFmtId="0" fontId="14" fillId="0" borderId="0" xfId="0" applyFont="1" applyAlignment="1">
      <alignment horizontal="center" vertical="center"/>
    </xf>
    <xf numFmtId="0" fontId="5" fillId="0" borderId="32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68" xfId="0" applyFont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8" borderId="72" xfId="0" applyFont="1" applyFill="1" applyBorder="1" applyAlignment="1">
      <alignment horizontal="center" vertical="center" shrinkToFit="1"/>
    </xf>
    <xf numFmtId="0" fontId="40" fillId="0" borderId="0" xfId="0" applyFont="1" applyAlignment="1"/>
    <xf numFmtId="0" fontId="40" fillId="0" borderId="0" xfId="0" applyFont="1">
      <alignment vertical="center"/>
    </xf>
    <xf numFmtId="0" fontId="5" fillId="0" borderId="73" xfId="0" applyFont="1" applyBorder="1">
      <alignment vertical="center"/>
    </xf>
    <xf numFmtId="0" fontId="39" fillId="5" borderId="74" xfId="0" applyFont="1" applyFill="1" applyBorder="1" applyAlignment="1">
      <alignment horizontal="center" vertical="center"/>
    </xf>
    <xf numFmtId="177" fontId="14" fillId="5" borderId="75" xfId="1" applyNumberFormat="1" applyFont="1" applyFill="1" applyBorder="1" applyAlignment="1">
      <alignment horizontal="center" vertical="center"/>
    </xf>
    <xf numFmtId="180" fontId="0" fillId="5" borderId="76" xfId="0" applyNumberFormat="1" applyFill="1" applyBorder="1">
      <alignment vertical="center"/>
    </xf>
    <xf numFmtId="0" fontId="14" fillId="8" borderId="76" xfId="0" applyFont="1" applyFill="1" applyBorder="1" applyAlignment="1">
      <alignment horizontal="center" vertical="center"/>
    </xf>
    <xf numFmtId="0" fontId="14" fillId="5" borderId="77" xfId="0" applyFont="1" applyFill="1" applyBorder="1" applyAlignment="1">
      <alignment horizontal="center" vertical="center" shrinkToFit="1"/>
    </xf>
    <xf numFmtId="0" fontId="14" fillId="5" borderId="78" xfId="0" applyFont="1" applyFill="1" applyBorder="1" applyAlignment="1">
      <alignment horizontal="center" vertical="center"/>
    </xf>
    <xf numFmtId="0" fontId="14" fillId="5" borderId="74" xfId="0" applyFont="1" applyFill="1" applyBorder="1" applyAlignment="1">
      <alignment horizontal="center" vertical="center"/>
    </xf>
    <xf numFmtId="177" fontId="0" fillId="8" borderId="79" xfId="0" applyNumberFormat="1" applyFill="1" applyBorder="1">
      <alignment vertical="center"/>
    </xf>
    <xf numFmtId="0" fontId="5" fillId="0" borderId="80" xfId="0" applyFont="1" applyBorder="1">
      <alignment vertical="center"/>
    </xf>
    <xf numFmtId="0" fontId="39" fillId="5" borderId="81" xfId="0" applyFont="1" applyFill="1" applyBorder="1" applyAlignment="1">
      <alignment horizontal="center" vertical="center"/>
    </xf>
    <xf numFmtId="177" fontId="14" fillId="5" borderId="82" xfId="1" applyNumberFormat="1" applyFont="1" applyFill="1" applyBorder="1" applyAlignment="1">
      <alignment horizontal="center" vertical="center"/>
    </xf>
    <xf numFmtId="180" fontId="0" fillId="5" borderId="83" xfId="0" applyNumberFormat="1" applyFill="1" applyBorder="1">
      <alignment vertical="center"/>
    </xf>
    <xf numFmtId="0" fontId="14" fillId="8" borderId="83" xfId="0" applyFont="1" applyFill="1" applyBorder="1" applyAlignment="1">
      <alignment horizontal="center" vertical="center"/>
    </xf>
    <xf numFmtId="0" fontId="14" fillId="5" borderId="84" xfId="0" applyFont="1" applyFill="1" applyBorder="1" applyAlignment="1">
      <alignment horizontal="center" vertical="center" shrinkToFit="1"/>
    </xf>
    <xf numFmtId="0" fontId="14" fillId="5" borderId="85" xfId="0" applyFont="1" applyFill="1" applyBorder="1" applyAlignment="1">
      <alignment horizontal="center" vertical="center"/>
    </xf>
    <xf numFmtId="0" fontId="14" fillId="5" borderId="81" xfId="0" applyFont="1" applyFill="1" applyBorder="1" applyAlignment="1">
      <alignment horizontal="center" vertical="center"/>
    </xf>
    <xf numFmtId="177" fontId="0" fillId="8" borderId="86" xfId="0" applyNumberFormat="1" applyFill="1" applyBorder="1">
      <alignment vertical="center"/>
    </xf>
    <xf numFmtId="0" fontId="5" fillId="0" borderId="87" xfId="0" applyFont="1" applyBorder="1">
      <alignment vertical="center"/>
    </xf>
    <xf numFmtId="0" fontId="39" fillId="5" borderId="88" xfId="0" applyFont="1" applyFill="1" applyBorder="1" applyAlignment="1">
      <alignment horizontal="center" vertical="center"/>
    </xf>
    <xf numFmtId="177" fontId="14" fillId="5" borderId="89" xfId="1" applyNumberFormat="1" applyFont="1" applyFill="1" applyBorder="1" applyAlignment="1">
      <alignment horizontal="center" vertical="center"/>
    </xf>
    <xf numFmtId="180" fontId="0" fillId="5" borderId="90" xfId="0" applyNumberFormat="1" applyFill="1" applyBorder="1">
      <alignment vertical="center"/>
    </xf>
    <xf numFmtId="0" fontId="14" fillId="8" borderId="90" xfId="0" applyFont="1" applyFill="1" applyBorder="1" applyAlignment="1">
      <alignment horizontal="center" vertical="center"/>
    </xf>
    <xf numFmtId="0" fontId="14" fillId="5" borderId="91" xfId="0" applyFont="1" applyFill="1" applyBorder="1" applyAlignment="1">
      <alignment horizontal="center" vertical="center" shrinkToFit="1"/>
    </xf>
    <xf numFmtId="0" fontId="14" fillId="5" borderId="92" xfId="0" applyFont="1" applyFill="1" applyBorder="1" applyAlignment="1">
      <alignment horizontal="center" vertical="center"/>
    </xf>
    <xf numFmtId="0" fontId="14" fillId="5" borderId="88" xfId="0" applyFont="1" applyFill="1" applyBorder="1" applyAlignment="1">
      <alignment horizontal="center" vertical="center"/>
    </xf>
    <xf numFmtId="177" fontId="0" fillId="8" borderId="93" xfId="0" applyNumberFormat="1" applyFill="1" applyBorder="1">
      <alignment vertical="center"/>
    </xf>
    <xf numFmtId="0" fontId="5" fillId="0" borderId="94" xfId="0" applyFont="1" applyBorder="1">
      <alignment vertical="center"/>
    </xf>
    <xf numFmtId="0" fontId="39" fillId="5" borderId="95" xfId="0" applyFont="1" applyFill="1" applyBorder="1" applyAlignment="1">
      <alignment horizontal="center" vertical="center"/>
    </xf>
    <xf numFmtId="177" fontId="14" fillId="5" borderId="96" xfId="1" applyNumberFormat="1" applyFont="1" applyFill="1" applyBorder="1" applyAlignment="1">
      <alignment horizontal="center" vertical="center"/>
    </xf>
    <xf numFmtId="180" fontId="0" fillId="5" borderId="97" xfId="0" applyNumberFormat="1" applyFill="1" applyBorder="1">
      <alignment vertical="center"/>
    </xf>
    <xf numFmtId="0" fontId="14" fillId="8" borderId="97" xfId="0" applyFont="1" applyFill="1" applyBorder="1" applyAlignment="1">
      <alignment horizontal="center" vertical="center"/>
    </xf>
    <xf numFmtId="0" fontId="14" fillId="5" borderId="98" xfId="0" applyFont="1" applyFill="1" applyBorder="1" applyAlignment="1">
      <alignment horizontal="center" vertical="center" shrinkToFit="1"/>
    </xf>
    <xf numFmtId="0" fontId="14" fillId="5" borderId="99" xfId="0" applyFont="1" applyFill="1" applyBorder="1" applyAlignment="1">
      <alignment horizontal="center" vertical="center"/>
    </xf>
    <xf numFmtId="0" fontId="14" fillId="5" borderId="95" xfId="0" applyFont="1" applyFill="1" applyBorder="1" applyAlignment="1">
      <alignment horizontal="center" vertical="center"/>
    </xf>
    <xf numFmtId="177" fontId="0" fillId="8" borderId="100" xfId="0" applyNumberFormat="1" applyFill="1" applyBorder="1">
      <alignment vertical="center"/>
    </xf>
    <xf numFmtId="0" fontId="14" fillId="5" borderId="77" xfId="0" applyFont="1" applyFill="1" applyBorder="1" applyAlignment="1">
      <alignment horizontal="center" vertical="center"/>
    </xf>
    <xf numFmtId="0" fontId="14" fillId="5" borderId="84" xfId="0" applyFont="1" applyFill="1" applyBorder="1" applyAlignment="1">
      <alignment horizontal="center" vertical="center"/>
    </xf>
    <xf numFmtId="0" fontId="14" fillId="5" borderId="91" xfId="0" applyFont="1" applyFill="1" applyBorder="1" applyAlignment="1">
      <alignment horizontal="center" vertical="center"/>
    </xf>
    <xf numFmtId="0" fontId="14" fillId="5" borderId="98" xfId="0" applyFont="1" applyFill="1" applyBorder="1" applyAlignment="1">
      <alignment horizontal="center" vertical="center"/>
    </xf>
    <xf numFmtId="0" fontId="5" fillId="0" borderId="101" xfId="0" applyFont="1" applyBorder="1">
      <alignment vertical="center"/>
    </xf>
    <xf numFmtId="0" fontId="39" fillId="6" borderId="74" xfId="0" applyFont="1" applyFill="1" applyBorder="1" applyAlignment="1">
      <alignment horizontal="center" vertical="center"/>
    </xf>
    <xf numFmtId="180" fontId="0" fillId="6" borderId="76" xfId="0" applyNumberFormat="1" applyFill="1" applyBorder="1">
      <alignment vertical="center"/>
    </xf>
    <xf numFmtId="0" fontId="14" fillId="6" borderId="76" xfId="0" applyFont="1" applyFill="1" applyBorder="1" applyAlignment="1">
      <alignment horizontal="center" vertical="center"/>
    </xf>
    <xf numFmtId="0" fontId="14" fillId="5" borderId="76" xfId="0" applyFont="1" applyFill="1" applyBorder="1" applyAlignment="1">
      <alignment horizontal="center" vertical="center"/>
    </xf>
    <xf numFmtId="0" fontId="14" fillId="5" borderId="102" xfId="0" applyFont="1" applyFill="1" applyBorder="1" applyAlignment="1">
      <alignment horizontal="center" vertical="center"/>
    </xf>
    <xf numFmtId="177" fontId="0" fillId="8" borderId="103" xfId="0" applyNumberFormat="1" applyFill="1" applyBorder="1">
      <alignment vertical="center"/>
    </xf>
    <xf numFmtId="0" fontId="5" fillId="0" borderId="104" xfId="0" applyFont="1" applyBorder="1">
      <alignment vertical="center"/>
    </xf>
    <xf numFmtId="0" fontId="39" fillId="6" borderId="81" xfId="0" applyFont="1" applyFill="1" applyBorder="1" applyAlignment="1">
      <alignment horizontal="center" vertical="center"/>
    </xf>
    <xf numFmtId="180" fontId="0" fillId="6" borderId="83" xfId="0" applyNumberFormat="1" applyFill="1" applyBorder="1">
      <alignment vertical="center"/>
    </xf>
    <xf numFmtId="0" fontId="14" fillId="6" borderId="83" xfId="0" applyFont="1" applyFill="1" applyBorder="1" applyAlignment="1">
      <alignment horizontal="center" vertical="center"/>
    </xf>
    <xf numFmtId="0" fontId="14" fillId="5" borderId="83" xfId="0" applyFont="1" applyFill="1" applyBorder="1" applyAlignment="1">
      <alignment horizontal="center" vertical="center"/>
    </xf>
    <xf numFmtId="0" fontId="14" fillId="5" borderId="105" xfId="0" applyFont="1" applyFill="1" applyBorder="1" applyAlignment="1">
      <alignment horizontal="center" vertical="center"/>
    </xf>
    <xf numFmtId="177" fontId="0" fillId="8" borderId="106" xfId="0" applyNumberFormat="1" applyFill="1" applyBorder="1">
      <alignment vertical="center"/>
    </xf>
    <xf numFmtId="0" fontId="5" fillId="0" borderId="107" xfId="0" applyFont="1" applyBorder="1">
      <alignment vertical="center"/>
    </xf>
    <xf numFmtId="0" fontId="39" fillId="6" borderId="108" xfId="0" applyFont="1" applyFill="1" applyBorder="1" applyAlignment="1">
      <alignment horizontal="center" vertical="center"/>
    </xf>
    <xf numFmtId="177" fontId="14" fillId="5" borderId="109" xfId="1" applyNumberFormat="1" applyFont="1" applyFill="1" applyBorder="1" applyAlignment="1">
      <alignment horizontal="center" vertical="center"/>
    </xf>
    <xf numFmtId="180" fontId="0" fillId="6" borderId="110" xfId="0" applyNumberFormat="1" applyFill="1" applyBorder="1">
      <alignment vertical="center"/>
    </xf>
    <xf numFmtId="0" fontId="14" fillId="6" borderId="110" xfId="0" applyFont="1" applyFill="1" applyBorder="1" applyAlignment="1">
      <alignment horizontal="center" vertical="center"/>
    </xf>
    <xf numFmtId="0" fontId="14" fillId="5" borderId="110" xfId="0" applyFont="1" applyFill="1" applyBorder="1" applyAlignment="1">
      <alignment horizontal="center" vertical="center"/>
    </xf>
    <xf numFmtId="0" fontId="14" fillId="5" borderId="111" xfId="0" applyFont="1" applyFill="1" applyBorder="1" applyAlignment="1">
      <alignment horizontal="center" vertical="center" shrinkToFit="1"/>
    </xf>
    <xf numFmtId="0" fontId="14" fillId="5" borderId="112" xfId="0" applyFont="1" applyFill="1" applyBorder="1" applyAlignment="1">
      <alignment horizontal="center" vertical="center"/>
    </xf>
    <xf numFmtId="0" fontId="14" fillId="5" borderId="113" xfId="0" applyFont="1" applyFill="1" applyBorder="1" applyAlignment="1">
      <alignment horizontal="center" vertical="center"/>
    </xf>
    <xf numFmtId="0" fontId="14" fillId="5" borderId="108" xfId="0" applyFont="1" applyFill="1" applyBorder="1" applyAlignment="1">
      <alignment horizontal="center" vertical="center"/>
    </xf>
    <xf numFmtId="177" fontId="0" fillId="8" borderId="114" xfId="0" applyNumberFormat="1" applyFill="1" applyBorder="1">
      <alignment vertical="center"/>
    </xf>
    <xf numFmtId="0" fontId="5" fillId="0" borderId="115" xfId="0" applyFont="1" applyBorder="1">
      <alignment vertical="center"/>
    </xf>
    <xf numFmtId="0" fontId="39" fillId="6" borderId="116" xfId="0" applyFont="1" applyFill="1" applyBorder="1" applyAlignment="1">
      <alignment horizontal="center" vertical="center"/>
    </xf>
    <xf numFmtId="177" fontId="14" fillId="5" borderId="117" xfId="1" applyNumberFormat="1" applyFont="1" applyFill="1" applyBorder="1" applyAlignment="1">
      <alignment horizontal="center" vertical="center"/>
    </xf>
    <xf numFmtId="180" fontId="0" fillId="6" borderId="118" xfId="0" applyNumberFormat="1" applyFill="1" applyBorder="1">
      <alignment vertical="center"/>
    </xf>
    <xf numFmtId="0" fontId="14" fillId="6" borderId="118" xfId="0" applyFont="1" applyFill="1" applyBorder="1" applyAlignment="1">
      <alignment horizontal="center" vertical="center"/>
    </xf>
    <xf numFmtId="0" fontId="14" fillId="5" borderId="118" xfId="0" applyFont="1" applyFill="1" applyBorder="1" applyAlignment="1">
      <alignment horizontal="center" vertical="center"/>
    </xf>
    <xf numFmtId="0" fontId="14" fillId="5" borderId="119" xfId="0" applyFont="1" applyFill="1" applyBorder="1" applyAlignment="1">
      <alignment horizontal="center" vertical="center" shrinkToFit="1"/>
    </xf>
    <xf numFmtId="0" fontId="14" fillId="5" borderId="120" xfId="0" applyFont="1" applyFill="1" applyBorder="1" applyAlignment="1">
      <alignment horizontal="center" vertical="center"/>
    </xf>
    <xf numFmtId="0" fontId="14" fillId="5" borderId="121" xfId="0" applyFont="1" applyFill="1" applyBorder="1" applyAlignment="1">
      <alignment horizontal="center" vertical="center"/>
    </xf>
    <xf numFmtId="0" fontId="14" fillId="5" borderId="116" xfId="0" applyFont="1" applyFill="1" applyBorder="1" applyAlignment="1">
      <alignment horizontal="center" vertical="center"/>
    </xf>
    <xf numFmtId="177" fontId="0" fillId="8" borderId="122" xfId="0" applyNumberFormat="1" applyFill="1" applyBorder="1">
      <alignment vertical="center"/>
    </xf>
    <xf numFmtId="0" fontId="5" fillId="0" borderId="123" xfId="0" applyFont="1" applyBorder="1">
      <alignment vertical="center"/>
    </xf>
    <xf numFmtId="0" fontId="39" fillId="6" borderId="124" xfId="0" applyFont="1" applyFill="1" applyBorder="1" applyAlignment="1">
      <alignment horizontal="center" vertical="center"/>
    </xf>
    <xf numFmtId="177" fontId="14" fillId="5" borderId="125" xfId="1" applyNumberFormat="1" applyFont="1" applyFill="1" applyBorder="1" applyAlignment="1">
      <alignment horizontal="center" vertical="center"/>
    </xf>
    <xf numFmtId="180" fontId="0" fillId="6" borderId="126" xfId="0" applyNumberFormat="1" applyFill="1" applyBorder="1">
      <alignment vertical="center"/>
    </xf>
    <xf numFmtId="0" fontId="14" fillId="6" borderId="126" xfId="0" applyFont="1" applyFill="1" applyBorder="1" applyAlignment="1">
      <alignment horizontal="center" vertical="center"/>
    </xf>
    <xf numFmtId="0" fontId="14" fillId="5" borderId="126" xfId="0" applyFont="1" applyFill="1" applyBorder="1" applyAlignment="1">
      <alignment horizontal="center" vertical="center"/>
    </xf>
    <xf numFmtId="0" fontId="14" fillId="5" borderId="127" xfId="0" applyFont="1" applyFill="1" applyBorder="1" applyAlignment="1">
      <alignment horizontal="center" vertical="center" shrinkToFit="1"/>
    </xf>
    <xf numFmtId="0" fontId="14" fillId="5" borderId="128" xfId="0" applyFont="1" applyFill="1" applyBorder="1" applyAlignment="1">
      <alignment horizontal="center" vertical="center"/>
    </xf>
    <xf numFmtId="0" fontId="14" fillId="5" borderId="129" xfId="0" applyFont="1" applyFill="1" applyBorder="1" applyAlignment="1">
      <alignment horizontal="center" vertical="center"/>
    </xf>
    <xf numFmtId="0" fontId="14" fillId="5" borderId="124" xfId="0" applyFont="1" applyFill="1" applyBorder="1" applyAlignment="1">
      <alignment horizontal="center" vertical="center"/>
    </xf>
    <xf numFmtId="177" fontId="0" fillId="8" borderId="130" xfId="0" applyNumberFormat="1" applyFill="1" applyBorder="1">
      <alignment vertical="center"/>
    </xf>
    <xf numFmtId="0" fontId="5" fillId="9" borderId="198" xfId="0" applyFont="1" applyFill="1" applyBorder="1">
      <alignment vertical="center"/>
    </xf>
    <xf numFmtId="0" fontId="39" fillId="9" borderId="199" xfId="0" applyFont="1" applyFill="1" applyBorder="1" applyAlignment="1">
      <alignment horizontal="center" vertical="center"/>
    </xf>
    <xf numFmtId="177" fontId="14" fillId="9" borderId="200" xfId="1" applyNumberFormat="1" applyFont="1" applyFill="1" applyBorder="1" applyAlignment="1">
      <alignment horizontal="center" vertical="center"/>
    </xf>
    <xf numFmtId="180" fontId="0" fillId="9" borderId="201" xfId="0" applyNumberFormat="1" applyFill="1" applyBorder="1">
      <alignment vertical="center"/>
    </xf>
    <xf numFmtId="0" fontId="14" fillId="9" borderId="201" xfId="0" applyFont="1" applyFill="1" applyBorder="1" applyAlignment="1">
      <alignment horizontal="center" vertical="center"/>
    </xf>
    <xf numFmtId="0" fontId="14" fillId="9" borderId="202" xfId="0" applyFont="1" applyFill="1" applyBorder="1" applyAlignment="1">
      <alignment horizontal="center" vertical="center" shrinkToFit="1"/>
    </xf>
    <xf numFmtId="0" fontId="14" fillId="9" borderId="203" xfId="0" applyFont="1" applyFill="1" applyBorder="1" applyAlignment="1">
      <alignment horizontal="center" vertical="center"/>
    </xf>
    <xf numFmtId="0" fontId="14" fillId="9" borderId="204" xfId="0" applyFont="1" applyFill="1" applyBorder="1" applyAlignment="1">
      <alignment horizontal="center" vertical="center"/>
    </xf>
    <xf numFmtId="0" fontId="14" fillId="9" borderId="199" xfId="0" applyFont="1" applyFill="1" applyBorder="1" applyAlignment="1">
      <alignment horizontal="center" vertical="center"/>
    </xf>
    <xf numFmtId="177" fontId="0" fillId="9" borderId="205" xfId="0" applyNumberFormat="1" applyFill="1" applyBorder="1">
      <alignment vertical="center"/>
    </xf>
    <xf numFmtId="0" fontId="5" fillId="9" borderId="206" xfId="0" applyFont="1" applyFill="1" applyBorder="1">
      <alignment vertical="center"/>
    </xf>
    <xf numFmtId="0" fontId="39" fillId="9" borderId="81" xfId="0" applyFont="1" applyFill="1" applyBorder="1" applyAlignment="1">
      <alignment horizontal="center" vertical="center"/>
    </xf>
    <xf numFmtId="177" fontId="14" fillId="9" borderId="82" xfId="1" applyNumberFormat="1" applyFont="1" applyFill="1" applyBorder="1" applyAlignment="1">
      <alignment horizontal="center" vertical="center"/>
    </xf>
    <xf numFmtId="180" fontId="0" fillId="9" borderId="83" xfId="0" applyNumberFormat="1" applyFill="1" applyBorder="1">
      <alignment vertical="center"/>
    </xf>
    <xf numFmtId="0" fontId="14" fillId="9" borderId="83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 shrinkToFit="1"/>
    </xf>
    <xf numFmtId="0" fontId="14" fillId="9" borderId="85" xfId="0" applyFont="1" applyFill="1" applyBorder="1" applyAlignment="1">
      <alignment horizontal="center" vertical="center"/>
    </xf>
    <xf numFmtId="0" fontId="14" fillId="9" borderId="105" xfId="0" applyFont="1" applyFill="1" applyBorder="1" applyAlignment="1">
      <alignment horizontal="center" vertical="center"/>
    </xf>
    <xf numFmtId="0" fontId="14" fillId="9" borderId="81" xfId="0" applyFont="1" applyFill="1" applyBorder="1" applyAlignment="1">
      <alignment horizontal="center" vertical="center"/>
    </xf>
    <xf numFmtId="177" fontId="0" fillId="9" borderId="207" xfId="0" applyNumberFormat="1" applyFill="1" applyBorder="1">
      <alignment vertical="center"/>
    </xf>
    <xf numFmtId="0" fontId="5" fillId="9" borderId="208" xfId="0" applyFont="1" applyFill="1" applyBorder="1">
      <alignment vertical="center"/>
    </xf>
    <xf numFmtId="0" fontId="39" fillId="9" borderId="209" xfId="0" applyFont="1" applyFill="1" applyBorder="1" applyAlignment="1">
      <alignment horizontal="center" vertical="center"/>
    </xf>
    <xf numFmtId="177" fontId="14" fillId="9" borderId="210" xfId="1" applyNumberFormat="1" applyFont="1" applyFill="1" applyBorder="1" applyAlignment="1">
      <alignment horizontal="center" vertical="center"/>
    </xf>
    <xf numFmtId="180" fontId="0" fillId="9" borderId="211" xfId="0" applyNumberFormat="1" applyFill="1" applyBorder="1">
      <alignment vertical="center"/>
    </xf>
    <xf numFmtId="0" fontId="14" fillId="9" borderId="211" xfId="0" applyFont="1" applyFill="1" applyBorder="1" applyAlignment="1">
      <alignment horizontal="center" vertical="center"/>
    </xf>
    <xf numFmtId="0" fontId="14" fillId="9" borderId="212" xfId="0" applyFont="1" applyFill="1" applyBorder="1" applyAlignment="1">
      <alignment horizontal="center" vertical="center" shrinkToFit="1"/>
    </xf>
    <xf numFmtId="0" fontId="14" fillId="9" borderId="213" xfId="0" applyFont="1" applyFill="1" applyBorder="1" applyAlignment="1">
      <alignment horizontal="center" vertical="center"/>
    </xf>
    <xf numFmtId="0" fontId="14" fillId="9" borderId="214" xfId="0" applyFont="1" applyFill="1" applyBorder="1" applyAlignment="1">
      <alignment horizontal="center" vertical="center"/>
    </xf>
    <xf numFmtId="0" fontId="14" fillId="9" borderId="209" xfId="0" applyFont="1" applyFill="1" applyBorder="1" applyAlignment="1">
      <alignment horizontal="center" vertical="center"/>
    </xf>
    <xf numFmtId="177" fontId="0" fillId="9" borderId="215" xfId="0" applyNumberFormat="1" applyFill="1" applyBorder="1">
      <alignment vertical="center"/>
    </xf>
    <xf numFmtId="0" fontId="39" fillId="9" borderId="95" xfId="0" applyFont="1" applyFill="1" applyBorder="1" applyAlignment="1">
      <alignment horizontal="center" vertical="center"/>
    </xf>
    <xf numFmtId="177" fontId="14" fillId="9" borderId="96" xfId="1" applyNumberFormat="1" applyFont="1" applyFill="1" applyBorder="1" applyAlignment="1">
      <alignment horizontal="center" vertical="center"/>
    </xf>
    <xf numFmtId="180" fontId="0" fillId="9" borderId="97" xfId="0" applyNumberFormat="1" applyFill="1" applyBorder="1">
      <alignment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 shrinkToFit="1"/>
    </xf>
    <xf numFmtId="0" fontId="14" fillId="9" borderId="99" xfId="0" applyFont="1" applyFill="1" applyBorder="1" applyAlignment="1">
      <alignment horizontal="center" vertical="center"/>
    </xf>
    <xf numFmtId="0" fontId="14" fillId="9" borderId="95" xfId="0" applyFont="1" applyFill="1" applyBorder="1" applyAlignment="1">
      <alignment horizontal="center" vertical="center"/>
    </xf>
    <xf numFmtId="0" fontId="39" fillId="9" borderId="88" xfId="0" applyFont="1" applyFill="1" applyBorder="1" applyAlignment="1">
      <alignment horizontal="center" vertical="center"/>
    </xf>
    <xf numFmtId="177" fontId="14" fillId="9" borderId="89" xfId="1" applyNumberFormat="1" applyFont="1" applyFill="1" applyBorder="1" applyAlignment="1">
      <alignment horizontal="center" vertical="center"/>
    </xf>
    <xf numFmtId="180" fontId="0" fillId="9" borderId="90" xfId="0" applyNumberFormat="1" applyFill="1" applyBorder="1">
      <alignment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 shrinkToFit="1"/>
    </xf>
    <xf numFmtId="0" fontId="14" fillId="9" borderId="92" xfId="0" applyFont="1" applyFill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5" fillId="0" borderId="131" xfId="0" applyFont="1" applyBorder="1">
      <alignment vertical="center"/>
    </xf>
    <xf numFmtId="0" fontId="39" fillId="5" borderId="116" xfId="0" applyFont="1" applyFill="1" applyBorder="1" applyAlignment="1">
      <alignment horizontal="center" vertical="center"/>
    </xf>
    <xf numFmtId="180" fontId="0" fillId="5" borderId="118" xfId="0" applyNumberFormat="1" applyFill="1" applyBorder="1">
      <alignment vertical="center"/>
    </xf>
    <xf numFmtId="0" fontId="14" fillId="8" borderId="118" xfId="0" applyFont="1" applyFill="1" applyBorder="1" applyAlignment="1">
      <alignment horizontal="center" vertical="center"/>
    </xf>
    <xf numFmtId="177" fontId="0" fillId="8" borderId="132" xfId="0" applyNumberFormat="1" applyFill="1" applyBorder="1">
      <alignment vertical="center"/>
    </xf>
    <xf numFmtId="0" fontId="5" fillId="9" borderId="216" xfId="0" applyFont="1" applyFill="1" applyBorder="1">
      <alignment vertical="center"/>
    </xf>
    <xf numFmtId="177" fontId="0" fillId="9" borderId="217" xfId="0" applyNumberFormat="1" applyFill="1" applyBorder="1">
      <alignment vertical="center"/>
    </xf>
    <xf numFmtId="0" fontId="5" fillId="9" borderId="218" xfId="0" applyFont="1" applyFill="1" applyBorder="1">
      <alignment vertical="center"/>
    </xf>
    <xf numFmtId="177" fontId="0" fillId="9" borderId="219" xfId="0" applyNumberFormat="1" applyFill="1" applyBorder="1">
      <alignment vertical="center"/>
    </xf>
    <xf numFmtId="0" fontId="1" fillId="0" borderId="1" xfId="0" applyFont="1" applyBorder="1" applyAlignment="1">
      <alignment shrinkToFit="1"/>
    </xf>
    <xf numFmtId="0" fontId="1" fillId="0" borderId="133" xfId="0" applyFont="1" applyBorder="1" applyAlignment="1">
      <alignment shrinkToFit="1"/>
    </xf>
    <xf numFmtId="0" fontId="22" fillId="0" borderId="134" xfId="2" applyFont="1" applyBorder="1" applyAlignment="1">
      <alignment horizontal="center" vertical="center" shrinkToFit="1"/>
    </xf>
    <xf numFmtId="0" fontId="22" fillId="0" borderId="135" xfId="2" applyFont="1" applyBorder="1" applyAlignment="1">
      <alignment horizontal="center" vertical="center" shrinkToFit="1"/>
    </xf>
    <xf numFmtId="0" fontId="22" fillId="0" borderId="49" xfId="2" applyFont="1" applyBorder="1" applyAlignment="1">
      <alignment horizontal="center" vertical="center" shrinkToFit="1"/>
    </xf>
    <xf numFmtId="0" fontId="9" fillId="0" borderId="136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1" fillId="0" borderId="137" xfId="2" applyBorder="1" applyAlignment="1">
      <alignment horizontal="center" vertical="center"/>
    </xf>
    <xf numFmtId="0" fontId="1" fillId="0" borderId="138" xfId="2" applyBorder="1" applyAlignment="1">
      <alignment horizontal="center" vertical="center"/>
    </xf>
    <xf numFmtId="0" fontId="1" fillId="0" borderId="139" xfId="2" applyBorder="1" applyAlignment="1">
      <alignment horizontal="center" vertical="center"/>
    </xf>
    <xf numFmtId="0" fontId="1" fillId="0" borderId="140" xfId="2" applyBorder="1" applyAlignment="1">
      <alignment horizontal="center" vertical="center"/>
    </xf>
    <xf numFmtId="0" fontId="1" fillId="0" borderId="141" xfId="2" applyBorder="1" applyAlignment="1">
      <alignment horizontal="center" vertical="center"/>
    </xf>
    <xf numFmtId="0" fontId="1" fillId="0" borderId="142" xfId="2" applyBorder="1" applyAlignment="1">
      <alignment horizontal="center" vertical="center"/>
    </xf>
    <xf numFmtId="0" fontId="1" fillId="0" borderId="143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144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4" fillId="2" borderId="33" xfId="2" applyFont="1" applyFill="1" applyBorder="1" applyAlignment="1" applyProtection="1">
      <alignment horizontal="center" vertical="center" shrinkToFit="1"/>
      <protection locked="0"/>
    </xf>
    <xf numFmtId="0" fontId="14" fillId="2" borderId="34" xfId="2" applyFont="1" applyFill="1" applyBorder="1" applyAlignment="1" applyProtection="1">
      <alignment horizontal="center" vertical="center" shrinkToFit="1"/>
      <protection locked="0"/>
    </xf>
    <xf numFmtId="0" fontId="1" fillId="0" borderId="145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4" fillId="2" borderId="3" xfId="2" applyFont="1" applyFill="1" applyBorder="1" applyAlignment="1" applyProtection="1">
      <alignment horizontal="left" vertical="center" shrinkToFit="1"/>
      <protection locked="0"/>
    </xf>
    <xf numFmtId="0" fontId="14" fillId="2" borderId="46" xfId="2" applyFont="1" applyFill="1" applyBorder="1" applyAlignment="1" applyProtection="1">
      <alignment horizontal="left" vertical="center" shrinkToFit="1"/>
      <protection locked="0"/>
    </xf>
    <xf numFmtId="0" fontId="1" fillId="0" borderId="146" xfId="2" applyBorder="1" applyAlignment="1">
      <alignment horizontal="center" vertical="center" wrapText="1"/>
    </xf>
    <xf numFmtId="0" fontId="1" fillId="0" borderId="17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147" xfId="2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23" xfId="2" applyBorder="1" applyAlignment="1">
      <alignment horizontal="center" vertical="center"/>
    </xf>
    <xf numFmtId="0" fontId="14" fillId="2" borderId="20" xfId="2" applyFont="1" applyFill="1" applyBorder="1" applyAlignment="1" applyProtection="1">
      <alignment horizontal="center" vertical="center" shrinkToFit="1"/>
      <protection locked="0"/>
    </xf>
    <xf numFmtId="0" fontId="14" fillId="2" borderId="17" xfId="2" applyFont="1" applyFill="1" applyBorder="1" applyAlignment="1" applyProtection="1">
      <alignment horizontal="center" vertical="center" shrinkToFit="1"/>
      <protection locked="0"/>
    </xf>
    <xf numFmtId="0" fontId="14" fillId="2" borderId="22" xfId="2" applyFont="1" applyFill="1" applyBorder="1" applyAlignment="1" applyProtection="1">
      <alignment horizontal="center" vertical="center" shrinkToFit="1"/>
      <protection locked="0"/>
    </xf>
    <xf numFmtId="0" fontId="14" fillId="2" borderId="1" xfId="2" applyFont="1" applyFill="1" applyBorder="1" applyAlignment="1" applyProtection="1">
      <alignment horizontal="center" vertical="center" shrinkToFit="1"/>
      <protection locked="0"/>
    </xf>
    <xf numFmtId="0" fontId="16" fillId="2" borderId="19" xfId="2" applyFont="1" applyFill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/>
    </xf>
    <xf numFmtId="0" fontId="1" fillId="0" borderId="20" xfId="2" applyBorder="1" applyAlignment="1">
      <alignment horizontal="center" vertical="center" shrinkToFit="1"/>
    </xf>
    <xf numFmtId="0" fontId="1" fillId="0" borderId="17" xfId="2" applyBorder="1" applyAlignment="1">
      <alignment horizontal="center" vertical="center" shrinkToFit="1"/>
    </xf>
    <xf numFmtId="0" fontId="1" fillId="0" borderId="19" xfId="2" applyBorder="1" applyAlignment="1">
      <alignment horizontal="center" vertical="center" shrinkToFit="1"/>
    </xf>
    <xf numFmtId="0" fontId="1" fillId="0" borderId="22" xfId="2" applyBorder="1" applyAlignment="1">
      <alignment horizontal="center" vertical="center" shrinkToFit="1"/>
    </xf>
    <xf numFmtId="0" fontId="1" fillId="0" borderId="1" xfId="2" applyBorder="1" applyAlignment="1">
      <alignment horizontal="center" vertical="center" shrinkToFit="1"/>
    </xf>
    <xf numFmtId="0" fontId="1" fillId="0" borderId="23" xfId="2" applyBorder="1" applyAlignment="1">
      <alignment horizontal="center" vertical="center" shrinkToFit="1"/>
    </xf>
    <xf numFmtId="0" fontId="14" fillId="2" borderId="148" xfId="2" applyFont="1" applyFill="1" applyBorder="1" applyAlignment="1" applyProtection="1">
      <alignment horizontal="center" vertical="center" shrinkToFit="1"/>
      <protection locked="0"/>
    </xf>
    <xf numFmtId="0" fontId="14" fillId="2" borderId="149" xfId="2" applyFont="1" applyFill="1" applyBorder="1" applyAlignment="1" applyProtection="1">
      <alignment horizontal="center" vertical="center" shrinkToFit="1"/>
      <protection locked="0"/>
    </xf>
    <xf numFmtId="0" fontId="14" fillId="2" borderId="150" xfId="2" applyFont="1" applyFill="1" applyBorder="1" applyAlignment="1" applyProtection="1">
      <alignment horizontal="center" vertical="center" shrinkToFit="1"/>
      <protection locked="0"/>
    </xf>
    <xf numFmtId="0" fontId="14" fillId="2" borderId="151" xfId="2" applyFont="1" applyFill="1" applyBorder="1" applyAlignment="1" applyProtection="1">
      <alignment horizontal="center" vertical="center" shrinkToFit="1"/>
      <protection locked="0"/>
    </xf>
    <xf numFmtId="0" fontId="14" fillId="2" borderId="10" xfId="2" applyFont="1" applyFill="1" applyBorder="1" applyAlignment="1" applyProtection="1">
      <alignment horizontal="center" vertical="center"/>
      <protection locked="0"/>
    </xf>
    <xf numFmtId="0" fontId="14" fillId="2" borderId="3" xfId="2" applyFont="1" applyFill="1" applyBorder="1" applyAlignment="1" applyProtection="1">
      <alignment horizontal="center" vertical="center"/>
      <protection locked="0"/>
    </xf>
    <xf numFmtId="0" fontId="14" fillId="2" borderId="21" xfId="2" applyFont="1" applyFill="1" applyBorder="1" applyAlignment="1" applyProtection="1">
      <alignment horizontal="center" vertical="center"/>
      <protection locked="0"/>
    </xf>
    <xf numFmtId="0" fontId="1" fillId="0" borderId="20" xfId="2" applyBorder="1" applyAlignment="1">
      <alignment horizontal="center" vertical="center"/>
    </xf>
    <xf numFmtId="0" fontId="14" fillId="2" borderId="20" xfId="2" applyFont="1" applyFill="1" applyBorder="1" applyAlignment="1" applyProtection="1">
      <alignment horizontal="center" vertical="center"/>
      <protection locked="0"/>
    </xf>
    <xf numFmtId="0" fontId="14" fillId="2" borderId="17" xfId="2" applyFont="1" applyFill="1" applyBorder="1" applyAlignment="1" applyProtection="1">
      <alignment horizontal="center" vertical="center"/>
      <protection locked="0"/>
    </xf>
    <xf numFmtId="0" fontId="14" fillId="2" borderId="39" xfId="2" applyFont="1" applyFill="1" applyBorder="1" applyAlignment="1" applyProtection="1">
      <alignment horizontal="center" vertical="center"/>
      <protection locked="0"/>
    </xf>
    <xf numFmtId="0" fontId="1" fillId="0" borderId="145" xfId="2" applyBorder="1" applyAlignment="1">
      <alignment horizontal="center" vertical="center" shrinkToFit="1"/>
    </xf>
    <xf numFmtId="0" fontId="1" fillId="0" borderId="3" xfId="2" applyBorder="1" applyAlignment="1">
      <alignment horizontal="center" vertical="center" shrinkToFit="1"/>
    </xf>
    <xf numFmtId="0" fontId="1" fillId="0" borderId="21" xfId="2" applyBorder="1" applyAlignment="1">
      <alignment horizontal="center" vertical="center" shrinkToFit="1"/>
    </xf>
    <xf numFmtId="49" fontId="14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21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0" xfId="2" applyBorder="1" applyAlignment="1">
      <alignment horizontal="center" vertical="center" shrinkToFit="1"/>
    </xf>
    <xf numFmtId="0" fontId="14" fillId="2" borderId="46" xfId="2" applyFont="1" applyFill="1" applyBorder="1" applyAlignment="1" applyProtection="1">
      <alignment horizontal="center" vertical="center"/>
      <protection locked="0"/>
    </xf>
    <xf numFmtId="49" fontId="5" fillId="0" borderId="143" xfId="2" applyNumberFormat="1" applyFont="1" applyBorder="1" applyAlignment="1" applyProtection="1">
      <alignment horizontal="center" vertical="center"/>
      <protection locked="0"/>
    </xf>
    <xf numFmtId="49" fontId="5" fillId="0" borderId="34" xfId="2" applyNumberFormat="1" applyFont="1" applyBorder="1" applyAlignment="1" applyProtection="1">
      <alignment horizontal="center" vertical="center"/>
      <protection locked="0"/>
    </xf>
    <xf numFmtId="49" fontId="5" fillId="0" borderId="145" xfId="2" applyNumberFormat="1" applyFont="1" applyBorder="1" applyAlignment="1" applyProtection="1">
      <alignment horizontal="center" vertical="center"/>
      <protection locked="0"/>
    </xf>
    <xf numFmtId="49" fontId="5" fillId="0" borderId="3" xfId="2" applyNumberFormat="1" applyFont="1" applyBorder="1" applyAlignment="1" applyProtection="1">
      <alignment horizontal="center" vertical="center"/>
      <protection locked="0"/>
    </xf>
    <xf numFmtId="49" fontId="1" fillId="3" borderId="152" xfId="2" applyNumberFormat="1" applyFill="1" applyBorder="1" applyAlignment="1" applyProtection="1">
      <alignment horizontal="center" vertical="center"/>
      <protection locked="0"/>
    </xf>
    <xf numFmtId="49" fontId="1" fillId="3" borderId="34" xfId="2" applyNumberFormat="1" applyFill="1" applyBorder="1" applyAlignment="1" applyProtection="1">
      <alignment horizontal="center" vertical="center"/>
      <protection locked="0"/>
    </xf>
    <xf numFmtId="49" fontId="1" fillId="3" borderId="9" xfId="2" applyNumberFormat="1" applyFill="1" applyBorder="1" applyAlignment="1" applyProtection="1">
      <alignment horizontal="center" vertical="center"/>
      <protection locked="0"/>
    </xf>
    <xf numFmtId="49" fontId="1" fillId="3" borderId="47" xfId="2" applyNumberFormat="1" applyFill="1" applyBorder="1" applyAlignment="1" applyProtection="1">
      <alignment horizontal="center" vertical="center"/>
      <protection locked="0"/>
    </xf>
    <xf numFmtId="49" fontId="1" fillId="3" borderId="3" xfId="2" applyNumberFormat="1" applyFill="1" applyBorder="1" applyAlignment="1" applyProtection="1">
      <alignment horizontal="center" vertical="center"/>
      <protection locked="0"/>
    </xf>
    <xf numFmtId="49" fontId="1" fillId="3" borderId="46" xfId="2" applyNumberFormat="1" applyFill="1" applyBorder="1" applyAlignment="1" applyProtection="1">
      <alignment horizontal="center" vertical="center"/>
      <protection locked="0"/>
    </xf>
    <xf numFmtId="49" fontId="1" fillId="0" borderId="153" xfId="2" applyNumberFormat="1" applyBorder="1" applyAlignment="1" applyProtection="1">
      <alignment horizontal="center" vertical="center"/>
      <protection locked="0"/>
    </xf>
    <xf numFmtId="49" fontId="1" fillId="0" borderId="43" xfId="2" applyNumberFormat="1" applyBorder="1" applyAlignment="1" applyProtection="1">
      <alignment horizontal="center" vertical="center"/>
      <protection locked="0"/>
    </xf>
    <xf numFmtId="49" fontId="1" fillId="0" borderId="154" xfId="2" applyNumberFormat="1" applyBorder="1" applyAlignment="1" applyProtection="1">
      <alignment horizontal="center" vertical="center"/>
      <protection locked="0"/>
    </xf>
    <xf numFmtId="49" fontId="1" fillId="0" borderId="45" xfId="2" applyNumberFormat="1" applyBorder="1" applyAlignment="1" applyProtection="1">
      <alignment horizontal="center" vertical="center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0" fontId="5" fillId="3" borderId="145" xfId="2" applyFont="1" applyFill="1" applyBorder="1" applyAlignment="1">
      <alignment horizontal="center" vertical="center" shrinkToFit="1"/>
    </xf>
    <xf numFmtId="0" fontId="5" fillId="3" borderId="3" xfId="2" applyFont="1" applyFill="1" applyBorder="1" applyAlignment="1">
      <alignment horizontal="center" vertical="center" shrinkToFit="1"/>
    </xf>
    <xf numFmtId="0" fontId="1" fillId="3" borderId="47" xfId="2" applyFill="1" applyBorder="1" applyAlignment="1">
      <alignment horizontal="center" vertical="center" wrapText="1" shrinkToFit="1"/>
    </xf>
    <xf numFmtId="0" fontId="1" fillId="3" borderId="3" xfId="2" applyFill="1" applyBorder="1" applyAlignment="1">
      <alignment horizontal="center" vertical="center" wrapText="1" shrinkToFit="1"/>
    </xf>
    <xf numFmtId="0" fontId="1" fillId="3" borderId="46" xfId="2" applyFill="1" applyBorder="1" applyAlignment="1">
      <alignment horizontal="center" vertical="center" wrapText="1" shrinkToFit="1"/>
    </xf>
    <xf numFmtId="0" fontId="14" fillId="2" borderId="154" xfId="2" applyFont="1" applyFill="1" applyBorder="1" applyAlignment="1" applyProtection="1">
      <alignment horizontal="center" vertical="center" shrinkToFit="1"/>
      <protection locked="0"/>
    </xf>
    <xf numFmtId="0" fontId="14" fillId="2" borderId="45" xfId="2" applyFont="1" applyFill="1" applyBorder="1" applyAlignment="1" applyProtection="1">
      <alignment horizontal="center" vertical="center" shrinkToFit="1"/>
      <protection locked="0"/>
    </xf>
    <xf numFmtId="0" fontId="1" fillId="3" borderId="47" xfId="2" applyFill="1" applyBorder="1" applyAlignment="1">
      <alignment horizontal="center" vertical="center" shrinkToFit="1"/>
    </xf>
    <xf numFmtId="0" fontId="1" fillId="3" borderId="3" xfId="2" applyFill="1" applyBorder="1" applyAlignment="1">
      <alignment horizontal="center" vertical="center" shrinkToFit="1"/>
    </xf>
    <xf numFmtId="0" fontId="1" fillId="3" borderId="46" xfId="2" applyFill="1" applyBorder="1" applyAlignment="1">
      <alignment horizontal="center" vertical="center" shrinkToFit="1"/>
    </xf>
    <xf numFmtId="0" fontId="5" fillId="3" borderId="155" xfId="2" applyFont="1" applyFill="1" applyBorder="1" applyAlignment="1">
      <alignment horizontal="center" vertical="center" shrinkToFit="1"/>
    </xf>
    <xf numFmtId="0" fontId="5" fillId="3" borderId="40" xfId="2" applyFont="1" applyFill="1" applyBorder="1" applyAlignment="1">
      <alignment horizontal="center" vertical="center" shrinkToFit="1"/>
    </xf>
    <xf numFmtId="0" fontId="1" fillId="3" borderId="156" xfId="2" applyFill="1" applyBorder="1" applyAlignment="1">
      <alignment horizontal="center" vertical="center" shrinkToFit="1"/>
    </xf>
    <xf numFmtId="0" fontId="1" fillId="3" borderId="40" xfId="2" applyFill="1" applyBorder="1" applyAlignment="1">
      <alignment horizontal="center" vertical="center" shrinkToFit="1"/>
    </xf>
    <xf numFmtId="0" fontId="1" fillId="3" borderId="41" xfId="2" applyFill="1" applyBorder="1" applyAlignment="1">
      <alignment horizontal="center" vertical="center" shrinkToFit="1"/>
    </xf>
    <xf numFmtId="0" fontId="14" fillId="2" borderId="157" xfId="2" applyFont="1" applyFill="1" applyBorder="1" applyAlignment="1" applyProtection="1">
      <alignment horizontal="center" vertical="center" shrinkToFit="1"/>
      <protection locked="0"/>
    </xf>
    <xf numFmtId="0" fontId="14" fillId="2" borderId="158" xfId="2" applyFont="1" applyFill="1" applyBorder="1" applyAlignment="1" applyProtection="1">
      <alignment horizontal="center" vertical="center" shrinkToFit="1"/>
      <protection locked="0"/>
    </xf>
    <xf numFmtId="176" fontId="14" fillId="8" borderId="165" xfId="1" applyNumberFormat="1" applyFont="1" applyFill="1" applyBorder="1" applyAlignment="1">
      <alignment horizontal="right" vertical="center"/>
    </xf>
    <xf numFmtId="176" fontId="14" fillId="8" borderId="10" xfId="1" applyNumberFormat="1" applyFont="1" applyFill="1" applyBorder="1" applyAlignment="1">
      <alignment horizontal="right" vertical="center"/>
    </xf>
    <xf numFmtId="0" fontId="1" fillId="8" borderId="166" xfId="1" applyFill="1" applyBorder="1" applyAlignment="1">
      <alignment horizontal="left" vertical="center"/>
    </xf>
    <xf numFmtId="0" fontId="1" fillId="8" borderId="167" xfId="1" applyFill="1" applyBorder="1" applyAlignment="1">
      <alignment horizontal="left" vertical="center"/>
    </xf>
    <xf numFmtId="0" fontId="1" fillId="8" borderId="147" xfId="1" applyFill="1" applyBorder="1" applyAlignment="1">
      <alignment horizontal="left" vertical="center"/>
    </xf>
    <xf numFmtId="0" fontId="1" fillId="8" borderId="23" xfId="1" applyFill="1" applyBorder="1" applyAlignment="1">
      <alignment horizontal="left" vertical="center"/>
    </xf>
    <xf numFmtId="0" fontId="1" fillId="8" borderId="33" xfId="1" applyFill="1" applyBorder="1" applyAlignment="1">
      <alignment horizontal="left" vertical="center"/>
    </xf>
    <xf numFmtId="0" fontId="1" fillId="8" borderId="34" xfId="1" applyFill="1" applyBorder="1" applyAlignment="1">
      <alignment horizontal="left" vertical="center"/>
    </xf>
    <xf numFmtId="176" fontId="14" fillId="8" borderId="168" xfId="1" applyNumberFormat="1" applyFont="1" applyFill="1" applyBorder="1" applyAlignment="1">
      <alignment horizontal="right" vertical="center"/>
    </xf>
    <xf numFmtId="176" fontId="14" fillId="8" borderId="33" xfId="1" applyNumberFormat="1" applyFont="1" applyFill="1" applyBorder="1" applyAlignment="1">
      <alignment horizontal="right" vertical="center"/>
    </xf>
    <xf numFmtId="176" fontId="14" fillId="8" borderId="152" xfId="1" applyNumberFormat="1" applyFont="1" applyFill="1" applyBorder="1" applyAlignment="1">
      <alignment horizontal="center" vertical="center"/>
    </xf>
    <xf numFmtId="176" fontId="14" fillId="8" borderId="34" xfId="1" applyNumberFormat="1" applyFont="1" applyFill="1" applyBorder="1" applyAlignment="1">
      <alignment horizontal="center" vertical="center"/>
    </xf>
    <xf numFmtId="176" fontId="14" fillId="8" borderId="42" xfId="1" applyNumberFormat="1" applyFont="1" applyFill="1" applyBorder="1" applyAlignment="1">
      <alignment horizontal="center" vertical="center"/>
    </xf>
    <xf numFmtId="0" fontId="1" fillId="8" borderId="10" xfId="1" applyFill="1" applyBorder="1" applyAlignment="1">
      <alignment horizontal="left" vertical="center"/>
    </xf>
    <xf numFmtId="0" fontId="1" fillId="8" borderId="3" xfId="1" applyFill="1" applyBorder="1" applyAlignment="1">
      <alignment horizontal="left" vertical="center"/>
    </xf>
    <xf numFmtId="0" fontId="5" fillId="3" borderId="159" xfId="2" applyFont="1" applyFill="1" applyBorder="1" applyAlignment="1">
      <alignment horizontal="center" vertical="center" shrinkToFit="1"/>
    </xf>
    <xf numFmtId="0" fontId="5" fillId="3" borderId="160" xfId="2" applyFont="1" applyFill="1" applyBorder="1" applyAlignment="1">
      <alignment horizontal="center" vertical="center" shrinkToFit="1"/>
    </xf>
    <xf numFmtId="0" fontId="1" fillId="10" borderId="161" xfId="2" applyFill="1" applyBorder="1" applyAlignment="1">
      <alignment horizontal="center" vertical="center" shrinkToFit="1"/>
    </xf>
    <xf numFmtId="0" fontId="1" fillId="10" borderId="0" xfId="2" applyFill="1" applyAlignment="1">
      <alignment horizontal="center" vertical="center" shrinkToFit="1"/>
    </xf>
    <xf numFmtId="0" fontId="1" fillId="10" borderId="162" xfId="2" applyFill="1" applyBorder="1" applyAlignment="1">
      <alignment horizontal="center" vertical="center" shrinkToFit="1"/>
    </xf>
    <xf numFmtId="0" fontId="1" fillId="10" borderId="163" xfId="2" applyFill="1" applyBorder="1" applyAlignment="1" applyProtection="1">
      <alignment horizontal="center" vertical="center" shrinkToFit="1"/>
      <protection locked="0"/>
    </xf>
    <xf numFmtId="0" fontId="1" fillId="10" borderId="164" xfId="2" applyFill="1" applyBorder="1" applyAlignment="1" applyProtection="1">
      <alignment horizontal="center" vertical="center" shrinkToFit="1"/>
      <protection locked="0"/>
    </xf>
    <xf numFmtId="0" fontId="1" fillId="0" borderId="2" xfId="1" applyBorder="1" applyAlignment="1">
      <alignment horizontal="center" vertical="center"/>
    </xf>
    <xf numFmtId="0" fontId="1" fillId="8" borderId="186" xfId="1" applyFill="1" applyBorder="1" applyAlignment="1">
      <alignment horizontal="center" vertical="center"/>
    </xf>
    <xf numFmtId="0" fontId="1" fillId="8" borderId="40" xfId="1" applyFill="1" applyBorder="1" applyAlignment="1">
      <alignment horizontal="center" vertical="center"/>
    </xf>
    <xf numFmtId="0" fontId="1" fillId="8" borderId="193" xfId="1" applyFill="1" applyBorder="1" applyAlignment="1">
      <alignment horizontal="center" vertical="center"/>
    </xf>
    <xf numFmtId="0" fontId="41" fillId="8" borderId="160" xfId="1" applyFont="1" applyFill="1" applyBorder="1" applyAlignment="1">
      <alignment horizontal="center" vertical="center"/>
    </xf>
    <xf numFmtId="0" fontId="14" fillId="8" borderId="134" xfId="1" applyFont="1" applyFill="1" applyBorder="1" applyAlignment="1">
      <alignment horizontal="center" vertical="center"/>
    </xf>
    <xf numFmtId="0" fontId="14" fillId="8" borderId="135" xfId="1" applyFont="1" applyFill="1" applyBorder="1" applyAlignment="1">
      <alignment horizontal="center" vertical="center"/>
    </xf>
    <xf numFmtId="176" fontId="14" fillId="8" borderId="196" xfId="1" applyNumberFormat="1" applyFont="1" applyFill="1" applyBorder="1" applyAlignment="1">
      <alignment horizontal="center" vertical="center"/>
    </xf>
    <xf numFmtId="176" fontId="14" fillId="8" borderId="135" xfId="1" applyNumberFormat="1" applyFont="1" applyFill="1" applyBorder="1" applyAlignment="1">
      <alignment horizontal="center" vertical="center"/>
    </xf>
    <xf numFmtId="176" fontId="14" fillId="8" borderId="197" xfId="1" applyNumberFormat="1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8" borderId="146" xfId="1" applyFill="1" applyBorder="1" applyAlignment="1">
      <alignment horizontal="left" vertical="center"/>
    </xf>
    <xf numFmtId="0" fontId="1" fillId="8" borderId="19" xfId="1" applyFill="1" applyBorder="1" applyAlignment="1">
      <alignment horizontal="left" vertical="center"/>
    </xf>
    <xf numFmtId="176" fontId="14" fillId="8" borderId="194" xfId="1" applyNumberFormat="1" applyFont="1" applyFill="1" applyBorder="1" applyAlignment="1">
      <alignment horizontal="center" vertical="center"/>
    </xf>
    <xf numFmtId="176" fontId="14" fillId="8" borderId="17" xfId="1" applyNumberFormat="1" applyFont="1" applyFill="1" applyBorder="1" applyAlignment="1">
      <alignment horizontal="center" vertical="center"/>
    </xf>
    <xf numFmtId="176" fontId="14" fillId="8" borderId="195" xfId="1" applyNumberFormat="1" applyFont="1" applyFill="1" applyBorder="1" applyAlignment="1">
      <alignment horizontal="center" vertical="center"/>
    </xf>
    <xf numFmtId="0" fontId="1" fillId="8" borderId="145" xfId="1" applyFill="1" applyBorder="1" applyAlignment="1">
      <alignment horizontal="left" vertical="center"/>
    </xf>
    <xf numFmtId="0" fontId="1" fillId="8" borderId="21" xfId="1" applyFill="1" applyBorder="1" applyAlignment="1">
      <alignment horizontal="left" vertical="center"/>
    </xf>
    <xf numFmtId="176" fontId="14" fillId="8" borderId="47" xfId="1" applyNumberFormat="1" applyFont="1" applyFill="1" applyBorder="1" applyAlignment="1">
      <alignment horizontal="center" vertical="center"/>
    </xf>
    <xf numFmtId="176" fontId="14" fillId="8" borderId="3" xfId="1" applyNumberFormat="1" applyFont="1" applyFill="1" applyBorder="1" applyAlignment="1">
      <alignment horizontal="center" vertical="center"/>
    </xf>
    <xf numFmtId="176" fontId="14" fillId="8" borderId="44" xfId="1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4" fillId="8" borderId="144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70" xfId="0" applyFont="1" applyBorder="1" applyAlignment="1">
      <alignment horizontal="center" vertical="center"/>
    </xf>
    <xf numFmtId="0" fontId="4" fillId="6" borderId="63" xfId="0" applyFont="1" applyFill="1" applyBorder="1" applyAlignment="1">
      <alignment horizontal="center" vertical="center"/>
    </xf>
    <xf numFmtId="0" fontId="4" fillId="6" borderId="170" xfId="0" applyFont="1" applyFill="1" applyBorder="1" applyAlignment="1">
      <alignment horizontal="center" vertical="center"/>
    </xf>
    <xf numFmtId="0" fontId="14" fillId="5" borderId="118" xfId="0" applyFont="1" applyFill="1" applyBorder="1" applyAlignment="1">
      <alignment horizontal="center" vertical="center" shrinkToFit="1"/>
    </xf>
    <xf numFmtId="0" fontId="14" fillId="5" borderId="171" xfId="0" applyFont="1" applyFill="1" applyBorder="1" applyAlignment="1">
      <alignment horizontal="center" vertical="center" shrinkToFit="1"/>
    </xf>
    <xf numFmtId="0" fontId="0" fillId="6" borderId="118" xfId="0" applyFill="1" applyBorder="1" applyAlignment="1">
      <alignment horizontal="center" vertical="center" shrinkToFit="1"/>
    </xf>
    <xf numFmtId="0" fontId="0" fillId="6" borderId="171" xfId="0" applyFill="1" applyBorder="1" applyAlignment="1">
      <alignment horizontal="center" vertical="center" shrinkToFit="1"/>
    </xf>
    <xf numFmtId="0" fontId="0" fillId="8" borderId="118" xfId="0" applyFill="1" applyBorder="1" applyAlignment="1">
      <alignment horizontal="center" vertical="center"/>
    </xf>
    <xf numFmtId="0" fontId="0" fillId="8" borderId="171" xfId="0" applyFill="1" applyBorder="1" applyAlignment="1">
      <alignment horizontal="center" vertical="center"/>
    </xf>
    <xf numFmtId="0" fontId="14" fillId="5" borderId="126" xfId="0" applyFont="1" applyFill="1" applyBorder="1" applyAlignment="1">
      <alignment horizontal="center" vertical="center" shrinkToFit="1"/>
    </xf>
    <xf numFmtId="0" fontId="14" fillId="5" borderId="172" xfId="0" applyFont="1" applyFill="1" applyBorder="1" applyAlignment="1">
      <alignment horizontal="center" vertical="center" shrinkToFit="1"/>
    </xf>
    <xf numFmtId="0" fontId="14" fillId="5" borderId="83" xfId="0" applyFont="1" applyFill="1" applyBorder="1" applyAlignment="1">
      <alignment horizontal="center" vertical="center" shrinkToFit="1"/>
    </xf>
    <xf numFmtId="0" fontId="14" fillId="5" borderId="173" xfId="0" applyFont="1" applyFill="1" applyBorder="1" applyAlignment="1">
      <alignment horizontal="center" vertical="center" shrinkToFit="1"/>
    </xf>
    <xf numFmtId="0" fontId="0" fillId="6" borderId="83" xfId="0" applyFill="1" applyBorder="1" applyAlignment="1">
      <alignment horizontal="center" vertical="center" shrinkToFit="1"/>
    </xf>
    <xf numFmtId="0" fontId="0" fillId="6" borderId="173" xfId="0" applyFill="1" applyBorder="1" applyAlignment="1">
      <alignment horizontal="center" vertical="center" shrinkToFit="1"/>
    </xf>
    <xf numFmtId="0" fontId="0" fillId="8" borderId="83" xfId="0" applyFill="1" applyBorder="1" applyAlignment="1">
      <alignment horizontal="center" vertical="center"/>
    </xf>
    <xf numFmtId="0" fontId="0" fillId="8" borderId="173" xfId="0" applyFill="1" applyBorder="1" applyAlignment="1">
      <alignment horizontal="center" vertical="center"/>
    </xf>
    <xf numFmtId="0" fontId="14" fillId="5" borderId="76" xfId="0" applyFont="1" applyFill="1" applyBorder="1" applyAlignment="1">
      <alignment horizontal="center" vertical="center" shrinkToFit="1"/>
    </xf>
    <xf numFmtId="0" fontId="14" fillId="5" borderId="174" xfId="0" applyFont="1" applyFill="1" applyBorder="1" applyAlignment="1">
      <alignment horizontal="center" vertical="center" shrinkToFit="1"/>
    </xf>
    <xf numFmtId="0" fontId="0" fillId="6" borderId="76" xfId="0" applyFill="1" applyBorder="1" applyAlignment="1">
      <alignment horizontal="center" vertical="center" shrinkToFit="1"/>
    </xf>
    <xf numFmtId="0" fontId="0" fillId="6" borderId="174" xfId="0" applyFill="1" applyBorder="1" applyAlignment="1">
      <alignment horizontal="center" vertical="center" shrinkToFit="1"/>
    </xf>
    <xf numFmtId="181" fontId="0" fillId="8" borderId="76" xfId="0" applyNumberFormat="1" applyFill="1" applyBorder="1" applyAlignment="1">
      <alignment horizontal="center" vertical="center"/>
    </xf>
    <xf numFmtId="181" fontId="0" fillId="8" borderId="174" xfId="0" applyNumberFormat="1" applyFill="1" applyBorder="1" applyAlignment="1">
      <alignment horizontal="center" vertical="center"/>
    </xf>
    <xf numFmtId="0" fontId="0" fillId="8" borderId="90" xfId="0" applyFill="1" applyBorder="1" applyAlignment="1">
      <alignment horizontal="center" vertical="center"/>
    </xf>
    <xf numFmtId="0" fontId="0" fillId="8" borderId="177" xfId="0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0" fillId="6" borderId="126" xfId="0" applyFill="1" applyBorder="1" applyAlignment="1">
      <alignment horizontal="center" vertical="center" shrinkToFit="1"/>
    </xf>
    <xf numFmtId="0" fontId="0" fillId="6" borderId="172" xfId="0" applyFill="1" applyBorder="1" applyAlignment="1">
      <alignment horizontal="center" vertical="center" shrinkToFit="1"/>
    </xf>
    <xf numFmtId="0" fontId="0" fillId="8" borderId="126" xfId="0" applyFill="1" applyBorder="1" applyAlignment="1">
      <alignment horizontal="center" vertical="center"/>
    </xf>
    <xf numFmtId="0" fontId="0" fillId="8" borderId="172" xfId="0" applyFill="1" applyBorder="1" applyAlignment="1">
      <alignment horizontal="center" vertical="center"/>
    </xf>
    <xf numFmtId="0" fontId="14" fillId="5" borderId="110" xfId="0" applyFont="1" applyFill="1" applyBorder="1" applyAlignment="1">
      <alignment horizontal="center" vertical="center" shrinkToFit="1"/>
    </xf>
    <xf numFmtId="0" fontId="14" fillId="5" borderId="169" xfId="0" applyFont="1" applyFill="1" applyBorder="1" applyAlignment="1">
      <alignment horizontal="center" vertical="center" shrinkToFit="1"/>
    </xf>
    <xf numFmtId="0" fontId="0" fillId="6" borderId="110" xfId="0" applyFill="1" applyBorder="1" applyAlignment="1">
      <alignment horizontal="center" vertical="center" shrinkToFit="1"/>
    </xf>
    <xf numFmtId="0" fontId="0" fillId="6" borderId="169" xfId="0" applyFill="1" applyBorder="1" applyAlignment="1">
      <alignment horizontal="center" vertical="center" shrinkToFit="1"/>
    </xf>
    <xf numFmtId="0" fontId="0" fillId="8" borderId="110" xfId="0" applyFill="1" applyBorder="1" applyAlignment="1">
      <alignment horizontal="center" vertical="center"/>
    </xf>
    <xf numFmtId="0" fontId="0" fillId="8" borderId="169" xfId="0" applyFill="1" applyBorder="1" applyAlignment="1">
      <alignment horizontal="center" vertical="center"/>
    </xf>
    <xf numFmtId="0" fontId="0" fillId="5" borderId="83" xfId="0" applyFill="1" applyBorder="1" applyAlignment="1">
      <alignment horizontal="center" vertical="center" shrinkToFit="1"/>
    </xf>
    <xf numFmtId="0" fontId="0" fillId="5" borderId="173" xfId="0" applyFill="1" applyBorder="1" applyAlignment="1">
      <alignment horizontal="center" vertical="center" shrinkToFit="1"/>
    </xf>
    <xf numFmtId="0" fontId="14" fillId="5" borderId="90" xfId="0" applyFont="1" applyFill="1" applyBorder="1" applyAlignment="1">
      <alignment horizontal="center" vertical="center" shrinkToFit="1"/>
    </xf>
    <xf numFmtId="0" fontId="14" fillId="5" borderId="177" xfId="0" applyFont="1" applyFill="1" applyBorder="1" applyAlignment="1">
      <alignment horizontal="center" vertical="center" shrinkToFit="1"/>
    </xf>
    <xf numFmtId="0" fontId="0" fillId="5" borderId="90" xfId="0" applyFill="1" applyBorder="1" applyAlignment="1">
      <alignment horizontal="center" vertical="center" shrinkToFit="1"/>
    </xf>
    <xf numFmtId="0" fontId="0" fillId="5" borderId="177" xfId="0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/>
    </xf>
    <xf numFmtId="0" fontId="6" fillId="8" borderId="175" xfId="0" applyFont="1" applyFill="1" applyBorder="1" applyAlignment="1">
      <alignment horizontal="center" vertical="center"/>
    </xf>
    <xf numFmtId="0" fontId="14" fillId="5" borderId="97" xfId="0" applyFont="1" applyFill="1" applyBorder="1" applyAlignment="1">
      <alignment horizontal="center" vertical="center" shrinkToFit="1"/>
    </xf>
    <xf numFmtId="0" fontId="14" fillId="5" borderId="178" xfId="0" applyFont="1" applyFill="1" applyBorder="1" applyAlignment="1">
      <alignment horizontal="center" vertical="center" shrinkToFit="1"/>
    </xf>
    <xf numFmtId="0" fontId="0" fillId="8" borderId="97" xfId="0" applyFill="1" applyBorder="1" applyAlignment="1">
      <alignment horizontal="center" vertical="center"/>
    </xf>
    <xf numFmtId="0" fontId="0" fillId="8" borderId="178" xfId="0" applyFill="1" applyBorder="1" applyAlignment="1">
      <alignment horizontal="center" vertical="center"/>
    </xf>
    <xf numFmtId="0" fontId="0" fillId="8" borderId="68" xfId="0" applyFill="1" applyBorder="1" applyAlignment="1">
      <alignment horizontal="center" vertical="center"/>
    </xf>
    <xf numFmtId="0" fontId="6" fillId="8" borderId="56" xfId="0" applyFont="1" applyFill="1" applyBorder="1" applyAlignment="1">
      <alignment horizontal="center" vertical="center"/>
    </xf>
    <xf numFmtId="0" fontId="6" fillId="8" borderId="176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6" fillId="8" borderId="179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0" fillId="8" borderId="72" xfId="0" applyFill="1" applyBorder="1" applyAlignment="1">
      <alignment horizontal="center" vertical="center"/>
    </xf>
    <xf numFmtId="0" fontId="0" fillId="5" borderId="97" xfId="0" applyFill="1" applyBorder="1" applyAlignment="1">
      <alignment horizontal="center" vertical="center" shrinkToFit="1"/>
    </xf>
    <xf numFmtId="0" fontId="0" fillId="5" borderId="178" xfId="0" applyFill="1" applyBorder="1" applyAlignment="1">
      <alignment horizontal="center" vertical="center" shrinkToFit="1"/>
    </xf>
    <xf numFmtId="0" fontId="0" fillId="8" borderId="145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shrinkToFit="1"/>
    </xf>
    <xf numFmtId="0" fontId="0" fillId="5" borderId="76" xfId="0" applyFill="1" applyBorder="1" applyAlignment="1">
      <alignment horizontal="center" vertical="center" shrinkToFit="1"/>
    </xf>
    <xf numFmtId="0" fontId="0" fillId="5" borderId="174" xfId="0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shrinkToFit="1"/>
    </xf>
    <xf numFmtId="14" fontId="1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shrinkToFit="1"/>
    </xf>
    <xf numFmtId="0" fontId="14" fillId="5" borderId="3" xfId="0" applyFont="1" applyFill="1" applyBorder="1" applyAlignment="1">
      <alignment horizontal="center"/>
    </xf>
    <xf numFmtId="0" fontId="0" fillId="8" borderId="180" xfId="0" applyFill="1" applyBorder="1" applyAlignment="1">
      <alignment horizontal="center" vertical="center"/>
    </xf>
    <xf numFmtId="0" fontId="0" fillId="8" borderId="181" xfId="0" applyFill="1" applyBorder="1" applyAlignment="1">
      <alignment horizontal="center" vertical="center"/>
    </xf>
    <xf numFmtId="0" fontId="0" fillId="8" borderId="182" xfId="0" applyFill="1" applyBorder="1" applyAlignment="1">
      <alignment horizontal="center" vertical="center"/>
    </xf>
    <xf numFmtId="0" fontId="0" fillId="8" borderId="183" xfId="0" applyFill="1" applyBorder="1" applyAlignment="1">
      <alignment horizontal="center" vertical="center"/>
    </xf>
    <xf numFmtId="0" fontId="0" fillId="8" borderId="184" xfId="0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5" borderId="133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5" borderId="118" xfId="0" applyFill="1" applyBorder="1" applyAlignment="1">
      <alignment horizontal="center" vertical="center" shrinkToFit="1"/>
    </xf>
    <xf numFmtId="0" fontId="0" fillId="5" borderId="171" xfId="0" applyFill="1" applyBorder="1" applyAlignment="1">
      <alignment horizontal="center" vertical="center" shrinkToFit="1"/>
    </xf>
    <xf numFmtId="0" fontId="14" fillId="9" borderId="201" xfId="0" applyFont="1" applyFill="1" applyBorder="1" applyAlignment="1">
      <alignment horizontal="center" vertical="center" shrinkToFit="1"/>
    </xf>
    <xf numFmtId="0" fontId="14" fillId="9" borderId="220" xfId="0" applyFont="1" applyFill="1" applyBorder="1" applyAlignment="1">
      <alignment horizontal="center" vertical="center" shrinkToFit="1"/>
    </xf>
    <xf numFmtId="0" fontId="0" fillId="9" borderId="201" xfId="0" applyFill="1" applyBorder="1" applyAlignment="1">
      <alignment horizontal="center" vertical="center" shrinkToFit="1"/>
    </xf>
    <xf numFmtId="0" fontId="0" fillId="9" borderId="220" xfId="0" applyFill="1" applyBorder="1" applyAlignment="1">
      <alignment horizontal="center" vertical="center" shrinkToFit="1"/>
    </xf>
    <xf numFmtId="0" fontId="0" fillId="9" borderId="201" xfId="0" applyFill="1" applyBorder="1" applyAlignment="1">
      <alignment horizontal="center" vertical="center"/>
    </xf>
    <xf numFmtId="0" fontId="0" fillId="9" borderId="220" xfId="0" applyFill="1" applyBorder="1" applyAlignment="1">
      <alignment horizontal="center" vertical="center"/>
    </xf>
    <xf numFmtId="0" fontId="14" fillId="9" borderId="83" xfId="0" applyFont="1" applyFill="1" applyBorder="1" applyAlignment="1">
      <alignment horizontal="center" vertical="center" shrinkToFit="1"/>
    </xf>
    <xf numFmtId="0" fontId="14" fillId="9" borderId="173" xfId="0" applyFont="1" applyFill="1" applyBorder="1" applyAlignment="1">
      <alignment horizontal="center" vertical="center" shrinkToFit="1"/>
    </xf>
    <xf numFmtId="0" fontId="0" fillId="9" borderId="83" xfId="0" applyFill="1" applyBorder="1" applyAlignment="1">
      <alignment horizontal="center" vertical="center" shrinkToFit="1"/>
    </xf>
    <xf numFmtId="0" fontId="0" fillId="9" borderId="173" xfId="0" applyFill="1" applyBorder="1" applyAlignment="1">
      <alignment horizontal="center" vertical="center" shrinkToFit="1"/>
    </xf>
    <xf numFmtId="0" fontId="0" fillId="9" borderId="83" xfId="0" applyFill="1" applyBorder="1" applyAlignment="1">
      <alignment horizontal="center" vertical="center"/>
    </xf>
    <xf numFmtId="0" fontId="0" fillId="9" borderId="173" xfId="0" applyFill="1" applyBorder="1" applyAlignment="1">
      <alignment horizontal="center" vertical="center"/>
    </xf>
    <xf numFmtId="0" fontId="14" fillId="9" borderId="90" xfId="0" applyFont="1" applyFill="1" applyBorder="1" applyAlignment="1">
      <alignment horizontal="center" vertical="center" shrinkToFit="1"/>
    </xf>
    <xf numFmtId="0" fontId="14" fillId="9" borderId="177" xfId="0" applyFont="1" applyFill="1" applyBorder="1" applyAlignment="1">
      <alignment horizontal="center" vertical="center" shrinkToFit="1"/>
    </xf>
    <xf numFmtId="0" fontId="0" fillId="9" borderId="90" xfId="0" applyFill="1" applyBorder="1" applyAlignment="1">
      <alignment horizontal="center" vertical="center" shrinkToFit="1"/>
    </xf>
    <xf numFmtId="0" fontId="0" fillId="9" borderId="177" xfId="0" applyFill="1" applyBorder="1" applyAlignment="1">
      <alignment horizontal="center" vertical="center" shrinkToFit="1"/>
    </xf>
    <xf numFmtId="0" fontId="0" fillId="9" borderId="90" xfId="0" applyFill="1" applyBorder="1" applyAlignment="1">
      <alignment horizontal="center" vertical="center"/>
    </xf>
    <xf numFmtId="0" fontId="0" fillId="9" borderId="177" xfId="0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 shrinkToFit="1"/>
    </xf>
    <xf numFmtId="0" fontId="14" fillId="9" borderId="178" xfId="0" applyFont="1" applyFill="1" applyBorder="1" applyAlignment="1">
      <alignment horizontal="center" vertical="center" shrinkToFit="1"/>
    </xf>
    <xf numFmtId="0" fontId="0" fillId="9" borderId="97" xfId="0" applyFill="1" applyBorder="1" applyAlignment="1">
      <alignment horizontal="center" vertical="center" shrinkToFit="1"/>
    </xf>
    <xf numFmtId="0" fontId="0" fillId="9" borderId="178" xfId="0" applyFill="1" applyBorder="1" applyAlignment="1">
      <alignment horizontal="center" vertical="center" shrinkToFit="1"/>
    </xf>
    <xf numFmtId="0" fontId="0" fillId="9" borderId="97" xfId="0" applyFill="1" applyBorder="1" applyAlignment="1">
      <alignment horizontal="center" vertical="center"/>
    </xf>
    <xf numFmtId="0" fontId="0" fillId="9" borderId="178" xfId="0" applyFill="1" applyBorder="1" applyAlignment="1">
      <alignment horizontal="center" vertical="center"/>
    </xf>
    <xf numFmtId="0" fontId="14" fillId="9" borderId="211" xfId="0" applyFont="1" applyFill="1" applyBorder="1" applyAlignment="1">
      <alignment horizontal="center" vertical="center" shrinkToFit="1"/>
    </xf>
    <xf numFmtId="0" fontId="14" fillId="9" borderId="221" xfId="0" applyFont="1" applyFill="1" applyBorder="1" applyAlignment="1">
      <alignment horizontal="center" vertical="center" shrinkToFit="1"/>
    </xf>
    <xf numFmtId="0" fontId="0" fillId="9" borderId="211" xfId="0" applyFill="1" applyBorder="1" applyAlignment="1">
      <alignment horizontal="center" vertical="center" shrinkToFit="1"/>
    </xf>
    <xf numFmtId="0" fontId="0" fillId="9" borderId="221" xfId="0" applyFill="1" applyBorder="1" applyAlignment="1">
      <alignment horizontal="center" vertical="center" shrinkToFit="1"/>
    </xf>
    <xf numFmtId="0" fontId="0" fillId="9" borderId="211" xfId="0" applyFill="1" applyBorder="1" applyAlignment="1">
      <alignment horizontal="center" vertical="center"/>
    </xf>
    <xf numFmtId="0" fontId="0" fillId="9" borderId="221" xfId="0" applyFill="1" applyBorder="1" applyAlignment="1">
      <alignment horizontal="center" vertical="center"/>
    </xf>
    <xf numFmtId="0" fontId="0" fillId="7" borderId="68" xfId="0" applyFill="1" applyBorder="1" applyAlignment="1">
      <alignment horizontal="center" vertical="center"/>
    </xf>
    <xf numFmtId="0" fontId="14" fillId="7" borderId="175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0" fillId="0" borderId="185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/>
    </xf>
    <xf numFmtId="0" fontId="4" fillId="0" borderId="18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0" fillId="7" borderId="51" xfId="0" applyFill="1" applyBorder="1" applyAlignment="1">
      <alignment horizontal="center" vertical="center"/>
    </xf>
    <xf numFmtId="0" fontId="4" fillId="0" borderId="18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8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" fillId="4" borderId="10" xfId="1" applyFill="1" applyBorder="1" applyAlignment="1">
      <alignment horizontal="center" vertical="center"/>
    </xf>
    <xf numFmtId="0" fontId="1" fillId="4" borderId="3" xfId="1" applyFill="1" applyBorder="1" applyAlignment="1">
      <alignment horizontal="center" vertical="center"/>
    </xf>
    <xf numFmtId="0" fontId="1" fillId="4" borderId="21" xfId="1" applyFill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/>
    </xf>
    <xf numFmtId="177" fontId="6" fillId="0" borderId="24" xfId="1" applyNumberFormat="1" applyFont="1" applyBorder="1" applyAlignment="1">
      <alignment horizontal="center" vertical="center"/>
    </xf>
    <xf numFmtId="177" fontId="6" fillId="0" borderId="51" xfId="1" applyNumberFormat="1" applyFont="1" applyBorder="1" applyAlignment="1">
      <alignment horizontal="center" vertical="center"/>
    </xf>
    <xf numFmtId="0" fontId="7" fillId="4" borderId="24" xfId="1" applyFont="1" applyFill="1" applyBorder="1" applyAlignment="1">
      <alignment horizontal="center" vertical="center"/>
    </xf>
    <xf numFmtId="0" fontId="7" fillId="4" borderId="51" xfId="1" applyFont="1" applyFill="1" applyBorder="1" applyAlignment="1">
      <alignment horizontal="center" vertical="center"/>
    </xf>
    <xf numFmtId="0" fontId="1" fillId="4" borderId="20" xfId="1" applyFill="1" applyBorder="1" applyAlignment="1">
      <alignment horizontal="center" vertical="center"/>
    </xf>
    <xf numFmtId="0" fontId="1" fillId="4" borderId="19" xfId="1" applyFill="1" applyBorder="1" applyAlignment="1">
      <alignment horizontal="center" vertical="center"/>
    </xf>
    <xf numFmtId="177" fontId="6" fillId="0" borderId="19" xfId="1" applyNumberFormat="1" applyFont="1" applyBorder="1" applyAlignment="1">
      <alignment horizontal="center" vertical="center"/>
    </xf>
    <xf numFmtId="177" fontId="6" fillId="0" borderId="23" xfId="1" applyNumberFormat="1" applyFont="1" applyBorder="1" applyAlignment="1">
      <alignment horizontal="center" vertical="center"/>
    </xf>
    <xf numFmtId="177" fontId="6" fillId="0" borderId="20" xfId="1" applyNumberFormat="1" applyFont="1" applyBorder="1" applyAlignment="1">
      <alignment horizontal="center" vertical="center" shrinkToFit="1"/>
    </xf>
    <xf numFmtId="177" fontId="6" fillId="0" borderId="19" xfId="1" applyNumberFormat="1" applyFont="1" applyBorder="1" applyAlignment="1">
      <alignment horizontal="center" vertical="center" shrinkToFit="1"/>
    </xf>
    <xf numFmtId="177" fontId="6" fillId="0" borderId="22" xfId="1" applyNumberFormat="1" applyFont="1" applyBorder="1" applyAlignment="1">
      <alignment horizontal="center" vertical="center" shrinkToFit="1"/>
    </xf>
    <xf numFmtId="177" fontId="6" fillId="0" borderId="23" xfId="1" applyNumberFormat="1" applyFont="1" applyBorder="1" applyAlignment="1">
      <alignment horizontal="center" vertical="center" shrinkToFit="1"/>
    </xf>
    <xf numFmtId="0" fontId="0" fillId="0" borderId="20" xfId="1" applyFont="1" applyBorder="1" applyAlignment="1">
      <alignment horizontal="center" vertical="center" shrinkToFit="1"/>
    </xf>
    <xf numFmtId="0" fontId="1" fillId="0" borderId="19" xfId="1" applyBorder="1" applyAlignment="1">
      <alignment horizontal="center" vertical="center" shrinkToFit="1"/>
    </xf>
    <xf numFmtId="0" fontId="1" fillId="0" borderId="22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 shrinkToFit="1"/>
    </xf>
    <xf numFmtId="0" fontId="14" fillId="5" borderId="1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shrinkToFit="1"/>
    </xf>
    <xf numFmtId="0" fontId="14" fillId="5" borderId="21" xfId="0" applyFont="1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8" borderId="59" xfId="0" applyFill="1" applyBorder="1" applyAlignment="1">
      <alignment horizontal="center" vertical="center"/>
    </xf>
    <xf numFmtId="0" fontId="6" fillId="8" borderId="55" xfId="0" applyFont="1" applyFill="1" applyBorder="1" applyAlignment="1">
      <alignment horizontal="center" vertical="center"/>
    </xf>
    <xf numFmtId="0" fontId="6" fillId="8" borderId="189" xfId="0" applyFont="1" applyFill="1" applyBorder="1" applyAlignment="1">
      <alignment horizontal="center" vertical="center"/>
    </xf>
    <xf numFmtId="0" fontId="0" fillId="8" borderId="190" xfId="0" applyFill="1" applyBorder="1" applyAlignment="1">
      <alignment horizontal="center" vertical="center"/>
    </xf>
    <xf numFmtId="0" fontId="0" fillId="8" borderId="191" xfId="0" applyFill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/>
    </xf>
    <xf numFmtId="0" fontId="6" fillId="8" borderId="19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123661</xdr:colOff>
      <xdr:row>37</xdr:row>
      <xdr:rowOff>0</xdr:rowOff>
    </xdr:from>
    <xdr:ext cx="6195992" cy="298267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F76BCB-1D0E-2EA0-BE2E-A6CCF6A1CD89}"/>
            </a:ext>
          </a:extLst>
        </xdr:cNvPr>
        <xdr:cNvSpPr/>
      </xdr:nvSpPr>
      <xdr:spPr>
        <a:xfrm>
          <a:off x="1485736" y="7896225"/>
          <a:ext cx="6195992" cy="2982676"/>
        </a:xfrm>
        <a:prstGeom prst="rect">
          <a:avLst/>
        </a:prstGeom>
        <a:solidFill>
          <a:srgbClr val="FFFF00"/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２６行目以降は非表示にしております。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>
            <a:lnSpc>
              <a:spcPts val="4600"/>
            </a:lnSpc>
          </a:pP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参加人数が２６人を超えた時に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>
            <a:lnSpc>
              <a:spcPts val="3800"/>
            </a:lnSpc>
          </a:pPr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校閲</a:t>
          </a:r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→</a:t>
          </a:r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シート保護の解除</a:t>
          </a:r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をしてから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>
            <a:lnSpc>
              <a:spcPts val="3700"/>
            </a:lnSpc>
          </a:pP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非表示を表示させて使用してください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>
            <a:lnSpc>
              <a:spcPts val="3700"/>
            </a:lnSpc>
          </a:pPr>
          <a:r>
            <a:rPr lang="en-US" altLang="ja-JP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表計算の誤作動防止の為、シートを表示させたら</a:t>
          </a:r>
          <a:endParaRPr lang="en-US" altLang="ja-JP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>
            <a:lnSpc>
              <a:spcPts val="3300"/>
            </a:lnSpc>
          </a:pPr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再度</a:t>
          </a:r>
          <a:r>
            <a:rPr lang="en-US" altLang="ja-JP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シートの保護</a:t>
          </a:r>
          <a:r>
            <a:rPr lang="en-US" altLang="ja-JP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をすることをお勧めします</a:t>
          </a:r>
          <a:endParaRPr lang="en-US" altLang="ja-JP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85206</xdr:colOff>
      <xdr:row>61</xdr:row>
      <xdr:rowOff>155575</xdr:rowOff>
    </xdr:from>
    <xdr:ext cx="3762505" cy="924356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F6A57FF-F066-61A6-77CE-44342209BBAC}"/>
            </a:ext>
          </a:extLst>
        </xdr:cNvPr>
        <xdr:cNvSpPr/>
      </xdr:nvSpPr>
      <xdr:spPr>
        <a:xfrm>
          <a:off x="4828656" y="12995275"/>
          <a:ext cx="3762505" cy="924356"/>
        </a:xfrm>
        <a:prstGeom prst="rect">
          <a:avLst/>
        </a:prstGeom>
        <a:solidFill>
          <a:srgbClr val="FFFF00"/>
        </a:solidFill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６行目以降は非表示にしております。</a:t>
          </a:r>
          <a:endParaRPr lang="en-US" altLang="ja-JP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>
            <a:lnSpc>
              <a:spcPts val="2100"/>
            </a:lnSpc>
          </a:pPr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参加チームが６チームを超えた時に</a:t>
          </a:r>
          <a:endParaRPr lang="en-US" altLang="ja-JP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>
            <a:lnSpc>
              <a:spcPts val="1800"/>
            </a:lnSpc>
          </a:pPr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非表示を解除して使用してください</a:t>
          </a:r>
          <a:endParaRPr lang="en-US" altLang="ja-JP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206;&#12305;SC&#22823;&#20250;&#12456;&#12531;&#12488;&#12522;&#12540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例"/>
      <sheetName val="入力注意"/>
      <sheetName val="役員申請"/>
      <sheetName val="公認２日間"/>
      <sheetName val="２日間 見本"/>
      <sheetName val="公認１日間"/>
      <sheetName val="公認見本"/>
      <sheetName val="非公認"/>
      <sheetName val="非公認見本"/>
      <sheetName val="入力シート"/>
    </sheetNames>
    <sheetDataSet>
      <sheetData sheetId="0"/>
      <sheetData sheetId="1">
        <row r="35">
          <cell r="A35">
            <v>20070402</v>
          </cell>
          <cell r="B35">
            <v>3</v>
          </cell>
        </row>
        <row r="36">
          <cell r="A36">
            <v>20080402</v>
          </cell>
          <cell r="B36">
            <v>2</v>
          </cell>
        </row>
        <row r="37">
          <cell r="A37">
            <v>20090402</v>
          </cell>
          <cell r="B37">
            <v>1</v>
          </cell>
        </row>
        <row r="38">
          <cell r="A38">
            <v>20100402</v>
          </cell>
          <cell r="B38">
            <v>6</v>
          </cell>
        </row>
        <row r="39">
          <cell r="A39">
            <v>20110402</v>
          </cell>
          <cell r="B39">
            <v>5</v>
          </cell>
        </row>
        <row r="40">
          <cell r="A40">
            <v>20120402</v>
          </cell>
          <cell r="B40">
            <v>4</v>
          </cell>
        </row>
        <row r="41">
          <cell r="A41">
            <v>20130402</v>
          </cell>
          <cell r="B41">
            <v>3</v>
          </cell>
        </row>
        <row r="42">
          <cell r="A42">
            <v>20140402</v>
          </cell>
          <cell r="B42">
            <v>2</v>
          </cell>
        </row>
        <row r="43">
          <cell r="A43">
            <v>20150402</v>
          </cell>
          <cell r="B43">
            <v>1</v>
          </cell>
        </row>
        <row r="44">
          <cell r="A44">
            <v>20160402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3"/>
  <sheetViews>
    <sheetView tabSelected="1" workbookViewId="0">
      <selection activeCell="AG18" sqref="AG18"/>
    </sheetView>
  </sheetViews>
  <sheetFormatPr defaultColWidth="6.125" defaultRowHeight="13.5"/>
  <cols>
    <col min="1" max="18" width="6.125" style="14" customWidth="1"/>
    <col min="19" max="19" width="2.125" style="17" customWidth="1"/>
    <col min="20" max="20" width="4.375" style="19" customWidth="1"/>
    <col min="21" max="21" width="13.875" style="19" bestFit="1" customWidth="1"/>
    <col min="22" max="22" width="4.375" style="20" hidden="1" customWidth="1"/>
    <col min="23" max="23" width="11.625" style="20" hidden="1" customWidth="1"/>
    <col min="24" max="24" width="4.375" style="19" hidden="1" customWidth="1"/>
    <col min="25" max="25" width="15.5" style="19" hidden="1" customWidth="1"/>
    <col min="26" max="29" width="4.375" style="19" hidden="1" customWidth="1"/>
    <col min="30" max="31" width="4.375" style="17" hidden="1" customWidth="1"/>
    <col min="32" max="35" width="4.375" style="17" customWidth="1"/>
    <col min="36" max="36" width="6.125" style="14" customWidth="1"/>
    <col min="37" max="16384" width="6.125" style="14"/>
  </cols>
  <sheetData>
    <row r="1" spans="1:36" s="17" customFormat="1" ht="26.25" customHeight="1" thickBot="1">
      <c r="A1" s="336" t="s">
        <v>224</v>
      </c>
      <c r="B1" s="337"/>
      <c r="C1" s="337"/>
      <c r="D1" s="337"/>
      <c r="E1" s="337"/>
      <c r="F1" s="337"/>
      <c r="G1" s="338"/>
      <c r="H1" s="339" t="s">
        <v>77</v>
      </c>
      <c r="I1" s="340"/>
      <c r="J1" s="340"/>
      <c r="L1" s="18" t="s">
        <v>78</v>
      </c>
      <c r="M1" s="18"/>
      <c r="N1" s="18"/>
      <c r="O1" s="18"/>
      <c r="P1" s="18"/>
      <c r="Q1" s="18"/>
      <c r="R1" s="18"/>
      <c r="T1" s="19"/>
      <c r="U1" s="19"/>
      <c r="V1" s="20"/>
      <c r="W1" s="20"/>
      <c r="X1" s="19"/>
      <c r="Y1" s="19"/>
      <c r="Z1" s="19"/>
      <c r="AA1" s="19"/>
      <c r="AB1" s="19"/>
      <c r="AC1" s="19"/>
    </row>
    <row r="2" spans="1:36" s="21" customFormat="1" ht="8.4499999999999993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341" t="s">
        <v>79</v>
      </c>
      <c r="O2" s="342"/>
      <c r="P2" s="342"/>
      <c r="Q2" s="345"/>
      <c r="R2" s="17"/>
      <c r="S2" s="17"/>
      <c r="T2" s="17"/>
      <c r="U2" s="19"/>
      <c r="V2" s="19"/>
      <c r="W2" s="20"/>
      <c r="X2" s="20"/>
      <c r="Y2" s="19"/>
      <c r="Z2" s="19"/>
      <c r="AA2" s="19"/>
      <c r="AB2" s="19"/>
      <c r="AC2" s="19"/>
      <c r="AD2" s="19"/>
      <c r="AE2" s="17"/>
      <c r="AF2" s="17"/>
      <c r="AG2" s="17"/>
      <c r="AH2" s="17"/>
      <c r="AI2" s="17"/>
      <c r="AJ2" s="17"/>
    </row>
    <row r="3" spans="1:36" s="21" customFormat="1" ht="21" customHeight="1" thickBot="1">
      <c r="A3" s="17" t="s">
        <v>80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43"/>
      <c r="O3" s="344"/>
      <c r="P3" s="344"/>
      <c r="Q3" s="346"/>
      <c r="R3" s="17"/>
      <c r="S3" s="17"/>
      <c r="T3" s="17"/>
      <c r="U3" s="19"/>
      <c r="V3" s="19"/>
      <c r="W3" s="20"/>
      <c r="X3" s="20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7"/>
    </row>
    <row r="4" spans="1:36" s="17" customFormat="1" ht="18.75" customHeight="1">
      <c r="A4" s="347" t="s">
        <v>81</v>
      </c>
      <c r="B4" s="348"/>
      <c r="C4" s="348"/>
      <c r="D4" s="348"/>
      <c r="E4" s="349"/>
      <c r="F4" s="350" t="s">
        <v>82</v>
      </c>
      <c r="G4" s="348"/>
      <c r="H4" s="348"/>
      <c r="I4" s="348"/>
      <c r="J4" s="348"/>
      <c r="K4" s="351"/>
      <c r="L4" s="22" t="s">
        <v>83</v>
      </c>
      <c r="S4" s="23"/>
      <c r="T4" s="19"/>
      <c r="U4" s="19"/>
      <c r="V4" s="20"/>
      <c r="W4" s="20"/>
      <c r="X4" s="19"/>
      <c r="Y4" s="19"/>
      <c r="Z4" s="19"/>
      <c r="AA4" s="19"/>
      <c r="AB4" s="19"/>
      <c r="AC4" s="19"/>
      <c r="AD4" s="23"/>
      <c r="AE4" s="23"/>
      <c r="AF4" s="23"/>
      <c r="AG4" s="23"/>
      <c r="AH4" s="23"/>
      <c r="AI4" s="23"/>
    </row>
    <row r="5" spans="1:36" s="17" customFormat="1" ht="22.5" customHeight="1" thickBot="1">
      <c r="A5" s="24"/>
      <c r="B5" s="25"/>
      <c r="C5" s="26"/>
      <c r="D5" s="26"/>
      <c r="E5" s="27"/>
      <c r="F5" s="28"/>
      <c r="G5" s="26"/>
      <c r="H5" s="26"/>
      <c r="I5" s="26"/>
      <c r="J5" s="26"/>
      <c r="K5" s="29"/>
      <c r="L5" s="22" t="s">
        <v>84</v>
      </c>
      <c r="S5" s="23"/>
      <c r="T5" s="30"/>
      <c r="U5" s="19"/>
      <c r="V5" s="31"/>
      <c r="W5" s="31"/>
      <c r="X5" s="19"/>
      <c r="Y5" s="19"/>
      <c r="Z5" s="19"/>
      <c r="AA5" s="19"/>
      <c r="AB5" s="19"/>
      <c r="AC5" s="19"/>
      <c r="AD5" s="23"/>
      <c r="AE5" s="23"/>
      <c r="AF5" s="23"/>
      <c r="AG5" s="23"/>
      <c r="AH5" s="23"/>
      <c r="AI5" s="23"/>
    </row>
    <row r="6" spans="1:36" ht="21" customHeight="1" thickBot="1">
      <c r="B6" s="32"/>
      <c r="C6" s="32"/>
      <c r="D6" s="32"/>
      <c r="E6" s="32"/>
      <c r="F6" s="32"/>
      <c r="G6" s="32"/>
      <c r="H6" s="32"/>
      <c r="I6" s="32"/>
      <c r="J6" s="32"/>
      <c r="K6" s="33"/>
      <c r="S6" s="23"/>
      <c r="AD6" s="23"/>
      <c r="AE6" s="23"/>
      <c r="AF6" s="23"/>
      <c r="AG6" s="23"/>
      <c r="AH6" s="23"/>
      <c r="AI6" s="23"/>
    </row>
    <row r="7" spans="1:36" s="17" customFormat="1" ht="22.5" customHeight="1">
      <c r="A7" s="347" t="s">
        <v>86</v>
      </c>
      <c r="B7" s="348"/>
      <c r="C7" s="349"/>
      <c r="D7" s="352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4"/>
      <c r="T7" s="19"/>
      <c r="U7" s="19"/>
      <c r="V7" s="31"/>
      <c r="W7" s="31"/>
      <c r="X7" s="19"/>
      <c r="Y7" s="19"/>
      <c r="Z7" s="19"/>
      <c r="AA7" s="19"/>
      <c r="AB7" s="19"/>
      <c r="AC7" s="19"/>
      <c r="AD7" s="23"/>
      <c r="AE7" s="23"/>
      <c r="AF7" s="23"/>
      <c r="AG7" s="23"/>
      <c r="AH7" s="23"/>
      <c r="AI7" s="23"/>
    </row>
    <row r="8" spans="1:36" s="17" customFormat="1" ht="22.5" customHeight="1">
      <c r="A8" s="354" t="s">
        <v>87</v>
      </c>
      <c r="B8" s="355"/>
      <c r="C8" s="356"/>
      <c r="D8" s="35" t="s">
        <v>88</v>
      </c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8"/>
      <c r="T8" s="19"/>
      <c r="U8" s="19"/>
      <c r="V8" s="31"/>
      <c r="W8" s="31"/>
      <c r="X8" s="19"/>
      <c r="Y8" s="36"/>
      <c r="Z8" s="19"/>
      <c r="AA8" s="19"/>
      <c r="AB8" s="19"/>
      <c r="AC8" s="19"/>
      <c r="AD8" s="23"/>
      <c r="AE8" s="23"/>
      <c r="AF8" s="23"/>
      <c r="AG8" s="23"/>
      <c r="AH8" s="23"/>
      <c r="AI8" s="23"/>
    </row>
    <row r="9" spans="1:36" s="17" customFormat="1" ht="15" customHeight="1">
      <c r="A9" s="359" t="s">
        <v>89</v>
      </c>
      <c r="B9" s="360"/>
      <c r="C9" s="361"/>
      <c r="D9" s="365"/>
      <c r="E9" s="366"/>
      <c r="F9" s="366"/>
      <c r="G9" s="366"/>
      <c r="H9" s="369" t="s">
        <v>76</v>
      </c>
      <c r="I9" s="371" t="s">
        <v>90</v>
      </c>
      <c r="J9" s="372"/>
      <c r="K9" s="373"/>
      <c r="L9" s="37" t="s">
        <v>91</v>
      </c>
      <c r="M9" s="377"/>
      <c r="N9" s="377"/>
      <c r="O9" s="377"/>
      <c r="P9" s="378"/>
      <c r="T9" s="19"/>
      <c r="U9" s="19"/>
      <c r="V9" s="31"/>
      <c r="W9" s="31"/>
      <c r="X9" s="19"/>
      <c r="Y9" s="19"/>
      <c r="Z9" s="19"/>
      <c r="AA9" s="19"/>
      <c r="AB9" s="19"/>
      <c r="AC9" s="19"/>
      <c r="AD9" s="23"/>
      <c r="AE9" s="23"/>
      <c r="AF9" s="23"/>
      <c r="AG9" s="23"/>
      <c r="AH9" s="23"/>
      <c r="AI9" s="23"/>
    </row>
    <row r="10" spans="1:36" s="17" customFormat="1" ht="15" customHeight="1">
      <c r="A10" s="362"/>
      <c r="B10" s="363"/>
      <c r="C10" s="364"/>
      <c r="D10" s="367"/>
      <c r="E10" s="368"/>
      <c r="F10" s="368"/>
      <c r="G10" s="368"/>
      <c r="H10" s="370"/>
      <c r="I10" s="374"/>
      <c r="J10" s="375"/>
      <c r="K10" s="376"/>
      <c r="L10" s="38" t="s">
        <v>92</v>
      </c>
      <c r="M10" s="379"/>
      <c r="N10" s="379"/>
      <c r="O10" s="379"/>
      <c r="P10" s="380"/>
      <c r="T10" s="19"/>
      <c r="U10" s="19"/>
      <c r="V10" s="31"/>
      <c r="W10" s="31"/>
      <c r="X10" s="19"/>
      <c r="Y10" s="19"/>
      <c r="Z10" s="19"/>
      <c r="AA10" s="19"/>
      <c r="AB10" s="19"/>
      <c r="AC10" s="19"/>
      <c r="AD10" s="23"/>
      <c r="AE10" s="23"/>
      <c r="AF10" s="23"/>
      <c r="AG10" s="23"/>
      <c r="AH10" s="23"/>
      <c r="AI10" s="23"/>
    </row>
    <row r="11" spans="1:36" s="17" customFormat="1" ht="22.5" customHeight="1">
      <c r="A11" s="354" t="s">
        <v>93</v>
      </c>
      <c r="B11" s="355"/>
      <c r="C11" s="356"/>
      <c r="D11" s="381"/>
      <c r="E11" s="382"/>
      <c r="F11" s="382"/>
      <c r="G11" s="382"/>
      <c r="H11" s="383"/>
      <c r="I11" s="384" t="s">
        <v>94</v>
      </c>
      <c r="J11" s="360"/>
      <c r="K11" s="361"/>
      <c r="L11" s="385"/>
      <c r="M11" s="386"/>
      <c r="N11" s="386"/>
      <c r="O11" s="386"/>
      <c r="P11" s="387"/>
      <c r="T11" s="19"/>
      <c r="U11" s="19"/>
      <c r="V11" s="20"/>
      <c r="W11" s="39"/>
      <c r="X11" s="19"/>
      <c r="Y11" s="19"/>
      <c r="Z11" s="19"/>
      <c r="AA11" s="19"/>
      <c r="AB11" s="19"/>
      <c r="AC11" s="19"/>
      <c r="AD11" s="23"/>
      <c r="AE11" s="23"/>
      <c r="AF11" s="23"/>
      <c r="AG11" s="23"/>
      <c r="AH11" s="23"/>
      <c r="AI11" s="23"/>
    </row>
    <row r="12" spans="1:36" s="17" customFormat="1" ht="22.5" customHeight="1">
      <c r="A12" s="388" t="s">
        <v>95</v>
      </c>
      <c r="B12" s="389"/>
      <c r="C12" s="390"/>
      <c r="D12" s="391"/>
      <c r="E12" s="392"/>
      <c r="F12" s="392"/>
      <c r="G12" s="392"/>
      <c r="H12" s="393"/>
      <c r="I12" s="394" t="s">
        <v>96</v>
      </c>
      <c r="J12" s="389"/>
      <c r="K12" s="390"/>
      <c r="L12" s="381"/>
      <c r="M12" s="382"/>
      <c r="N12" s="382"/>
      <c r="O12" s="382"/>
      <c r="P12" s="395"/>
      <c r="T12" s="19"/>
      <c r="U12" s="19"/>
      <c r="V12" s="20"/>
      <c r="W12" s="39"/>
      <c r="X12" s="40"/>
      <c r="Y12" s="40"/>
      <c r="Z12" s="19"/>
      <c r="AA12" s="19"/>
      <c r="AB12" s="19"/>
      <c r="AC12" s="19"/>
      <c r="AD12" s="23"/>
      <c r="AE12" s="23"/>
      <c r="AF12" s="23"/>
      <c r="AG12" s="23"/>
      <c r="AH12" s="23"/>
      <c r="AI12" s="23"/>
    </row>
    <row r="13" spans="1:36" ht="21" customHeight="1">
      <c r="W13" s="39"/>
      <c r="X13" s="40"/>
      <c r="Y13" s="40"/>
      <c r="AD13" s="41"/>
      <c r="AE13" s="23"/>
      <c r="AF13" s="23"/>
      <c r="AG13" s="23"/>
      <c r="AH13" s="23"/>
      <c r="AI13" s="23"/>
    </row>
    <row r="14" spans="1:36" ht="21" customHeight="1" thickBot="1">
      <c r="A14" s="14" t="s">
        <v>40</v>
      </c>
      <c r="F14" s="15"/>
      <c r="J14" s="42" t="s">
        <v>69</v>
      </c>
      <c r="L14" s="15"/>
      <c r="W14" s="39"/>
      <c r="X14" s="40"/>
      <c r="Y14" s="40"/>
      <c r="AD14" s="41"/>
      <c r="AE14" s="23"/>
      <c r="AF14" s="23"/>
      <c r="AG14" s="23"/>
      <c r="AH14" s="23"/>
      <c r="AI14" s="23"/>
    </row>
    <row r="15" spans="1:36" s="17" customFormat="1" ht="15" customHeight="1">
      <c r="A15" s="396"/>
      <c r="B15" s="397"/>
      <c r="C15" s="400"/>
      <c r="D15" s="401"/>
      <c r="E15" s="402"/>
      <c r="F15" s="406"/>
      <c r="G15" s="407"/>
      <c r="H15" s="407"/>
      <c r="I15" s="407"/>
      <c r="J15" s="407"/>
      <c r="K15" s="43" t="s">
        <v>98</v>
      </c>
      <c r="T15" s="19"/>
      <c r="U15" s="19"/>
      <c r="V15" s="20"/>
      <c r="W15" s="20"/>
      <c r="X15" s="19"/>
      <c r="Y15" s="19"/>
      <c r="Z15" s="19"/>
      <c r="AA15" s="19"/>
      <c r="AB15" s="19"/>
      <c r="AC15" s="19"/>
      <c r="AD15" s="41"/>
      <c r="AE15" s="23"/>
      <c r="AF15" s="23"/>
      <c r="AG15" s="23"/>
      <c r="AH15" s="23"/>
      <c r="AI15" s="23"/>
    </row>
    <row r="16" spans="1:36" s="17" customFormat="1" ht="15" customHeight="1">
      <c r="A16" s="398"/>
      <c r="B16" s="399"/>
      <c r="C16" s="403"/>
      <c r="D16" s="404"/>
      <c r="E16" s="405"/>
      <c r="F16" s="408" t="s">
        <v>99</v>
      </c>
      <c r="G16" s="409"/>
      <c r="H16" s="409"/>
      <c r="I16" s="410" t="s">
        <v>100</v>
      </c>
      <c r="J16" s="410"/>
      <c r="K16" s="44" t="s">
        <v>101</v>
      </c>
      <c r="T16" s="19"/>
      <c r="U16" s="19"/>
      <c r="V16" s="20" t="s">
        <v>102</v>
      </c>
      <c r="W16" s="20"/>
      <c r="X16" s="19"/>
      <c r="Y16" s="19"/>
      <c r="Z16" s="19"/>
      <c r="AA16" s="19"/>
      <c r="AB16" s="19"/>
      <c r="AC16" s="19"/>
      <c r="AD16" s="41"/>
      <c r="AE16" s="23"/>
      <c r="AF16" s="23"/>
      <c r="AG16" s="23"/>
      <c r="AH16" s="23"/>
      <c r="AI16" s="23"/>
    </row>
    <row r="17" spans="1:35" s="17" customFormat="1" ht="22.5" customHeight="1">
      <c r="A17" s="411" t="s">
        <v>103</v>
      </c>
      <c r="B17" s="412"/>
      <c r="C17" s="413" t="s">
        <v>104</v>
      </c>
      <c r="D17" s="414"/>
      <c r="E17" s="415"/>
      <c r="F17" s="416"/>
      <c r="G17" s="417"/>
      <c r="H17" s="417"/>
      <c r="I17" s="417"/>
      <c r="J17" s="417"/>
      <c r="K17" s="45" t="str">
        <f>IF(F17&lt;&gt;"","〇","")</f>
        <v/>
      </c>
      <c r="T17" s="19"/>
      <c r="U17" s="19"/>
      <c r="V17" s="46" t="s">
        <v>105</v>
      </c>
      <c r="W17" s="46" t="s">
        <v>106</v>
      </c>
      <c r="X17" s="19" t="s">
        <v>223</v>
      </c>
      <c r="Y17" s="19"/>
      <c r="Z17" s="19"/>
      <c r="AA17" s="19"/>
      <c r="AB17" s="19"/>
      <c r="AC17" s="19"/>
      <c r="AD17" s="41"/>
      <c r="AE17" s="23"/>
      <c r="AF17" s="23"/>
      <c r="AG17" s="23"/>
      <c r="AH17" s="23"/>
      <c r="AI17" s="23"/>
    </row>
    <row r="18" spans="1:35" s="17" customFormat="1" ht="22.5" customHeight="1">
      <c r="A18" s="411" t="s">
        <v>107</v>
      </c>
      <c r="B18" s="412"/>
      <c r="C18" s="418" t="s">
        <v>108</v>
      </c>
      <c r="D18" s="419"/>
      <c r="E18" s="420"/>
      <c r="F18" s="416"/>
      <c r="G18" s="417"/>
      <c r="H18" s="417"/>
      <c r="I18" s="417"/>
      <c r="J18" s="417"/>
      <c r="K18" s="45" t="str">
        <f>IF(F18&lt;&gt;"","〇","")</f>
        <v/>
      </c>
      <c r="S18" s="23"/>
      <c r="T18" s="19"/>
      <c r="U18" s="19"/>
      <c r="V18" s="46" t="s">
        <v>109</v>
      </c>
      <c r="W18" s="46" t="s">
        <v>110</v>
      </c>
      <c r="X18" s="19"/>
      <c r="Y18" s="19"/>
      <c r="Z18" s="19"/>
      <c r="AA18" s="19"/>
      <c r="AB18" s="19"/>
      <c r="AC18" s="19"/>
      <c r="AD18" s="23"/>
      <c r="AE18" s="23"/>
      <c r="AF18" s="23"/>
      <c r="AG18" s="23"/>
      <c r="AH18" s="23"/>
      <c r="AI18" s="23"/>
    </row>
    <row r="19" spans="1:35" s="17" customFormat="1" ht="22.5" customHeight="1" thickBot="1">
      <c r="A19" s="421" t="s">
        <v>111</v>
      </c>
      <c r="B19" s="422"/>
      <c r="C19" s="423" t="s">
        <v>112</v>
      </c>
      <c r="D19" s="424"/>
      <c r="E19" s="425"/>
      <c r="F19" s="426"/>
      <c r="G19" s="427"/>
      <c r="H19" s="427"/>
      <c r="I19" s="427"/>
      <c r="J19" s="427"/>
      <c r="K19" s="47" t="str">
        <f>IF(F19&lt;&gt;"","〇","")</f>
        <v/>
      </c>
      <c r="S19" s="23"/>
      <c r="T19" s="19"/>
      <c r="U19" s="19"/>
      <c r="V19" s="46" t="s">
        <v>113</v>
      </c>
      <c r="W19" s="46" t="s">
        <v>114</v>
      </c>
      <c r="X19" s="19"/>
      <c r="Y19" s="19"/>
      <c r="Z19" s="19"/>
      <c r="AA19" s="19"/>
      <c r="AB19" s="19"/>
      <c r="AC19" s="19"/>
      <c r="AD19" s="23"/>
      <c r="AE19" s="23"/>
      <c r="AF19" s="23"/>
      <c r="AG19" s="23"/>
      <c r="AH19" s="23"/>
      <c r="AI19" s="23"/>
    </row>
    <row r="20" spans="1:35" s="17" customFormat="1" ht="22.5" customHeight="1" thickBot="1">
      <c r="A20" s="443" t="s">
        <v>115</v>
      </c>
      <c r="B20" s="444"/>
      <c r="C20" s="445"/>
      <c r="D20" s="446"/>
      <c r="E20" s="447"/>
      <c r="F20" s="448"/>
      <c r="G20" s="449"/>
      <c r="H20" s="449"/>
      <c r="I20" s="449"/>
      <c r="J20" s="449"/>
      <c r="K20" s="47"/>
      <c r="S20" s="23"/>
      <c r="T20" s="19"/>
      <c r="U20" s="19"/>
      <c r="V20" s="46" t="s">
        <v>116</v>
      </c>
      <c r="W20" s="46" t="s">
        <v>117</v>
      </c>
      <c r="X20" s="19"/>
      <c r="Y20" s="19"/>
      <c r="Z20" s="19"/>
      <c r="AA20" s="19"/>
      <c r="AB20" s="19"/>
      <c r="AC20" s="19"/>
      <c r="AD20" s="23"/>
      <c r="AE20" s="23"/>
      <c r="AF20" s="23"/>
      <c r="AG20" s="23"/>
      <c r="AH20" s="23"/>
      <c r="AI20" s="23"/>
    </row>
    <row r="21" spans="1:35" s="17" customFormat="1" ht="21" customHeight="1">
      <c r="O21" s="48"/>
      <c r="P21" s="49"/>
      <c r="S21" s="23"/>
      <c r="T21" s="19"/>
      <c r="U21" s="19"/>
      <c r="V21" s="46" t="s">
        <v>118</v>
      </c>
      <c r="W21" s="46" t="s">
        <v>119</v>
      </c>
      <c r="X21" s="19"/>
      <c r="Y21" s="19"/>
      <c r="Z21" s="19"/>
      <c r="AA21" s="19"/>
      <c r="AB21" s="19"/>
      <c r="AC21" s="19"/>
      <c r="AD21" s="23"/>
      <c r="AE21" s="23"/>
      <c r="AF21" s="23"/>
      <c r="AG21" s="23"/>
      <c r="AH21" s="23"/>
      <c r="AI21" s="23"/>
    </row>
    <row r="22" spans="1:35" ht="21" customHeight="1">
      <c r="A22" s="14" t="s">
        <v>39</v>
      </c>
      <c r="S22" s="23"/>
      <c r="V22" s="46" t="s">
        <v>120</v>
      </c>
      <c r="W22" s="46" t="s">
        <v>121</v>
      </c>
      <c r="AD22" s="23"/>
      <c r="AE22" s="23"/>
      <c r="AF22" s="23"/>
      <c r="AG22" s="23"/>
      <c r="AH22" s="23"/>
      <c r="AI22" s="23"/>
    </row>
    <row r="23" spans="1:35" ht="21" customHeight="1">
      <c r="A23" s="450" t="s">
        <v>31</v>
      </c>
      <c r="B23" s="450"/>
      <c r="C23" s="450"/>
      <c r="D23" s="450" t="s">
        <v>32</v>
      </c>
      <c r="E23" s="450"/>
      <c r="F23" s="450"/>
      <c r="G23" s="450" t="s">
        <v>33</v>
      </c>
      <c r="H23" s="450"/>
      <c r="I23" s="450"/>
      <c r="J23" s="16" t="s">
        <v>34</v>
      </c>
      <c r="K23" s="16" t="s">
        <v>35</v>
      </c>
      <c r="L23" s="50" t="s">
        <v>38</v>
      </c>
      <c r="Q23" s="23"/>
      <c r="R23" s="19"/>
      <c r="S23" s="19"/>
      <c r="T23" s="20"/>
      <c r="U23" s="20"/>
      <c r="V23" s="19"/>
      <c r="W23" s="19"/>
      <c r="AB23" s="23"/>
      <c r="AC23" s="23"/>
      <c r="AD23" s="23"/>
      <c r="AE23" s="23"/>
      <c r="AF23" s="23"/>
      <c r="AG23" s="23"/>
      <c r="AH23" s="14"/>
      <c r="AI23" s="14"/>
    </row>
    <row r="24" spans="1:35" ht="21" customHeight="1">
      <c r="A24" s="16" t="s">
        <v>27</v>
      </c>
      <c r="B24" s="16" t="s">
        <v>28</v>
      </c>
      <c r="C24" s="16" t="s">
        <v>20</v>
      </c>
      <c r="D24" s="16" t="s">
        <v>27</v>
      </c>
      <c r="E24" s="16" t="s">
        <v>28</v>
      </c>
      <c r="F24" s="16" t="s">
        <v>20</v>
      </c>
      <c r="G24" s="16" t="s">
        <v>27</v>
      </c>
      <c r="H24" s="16" t="s">
        <v>28</v>
      </c>
      <c r="I24" s="16" t="s">
        <v>20</v>
      </c>
      <c r="J24" s="16" t="s">
        <v>36</v>
      </c>
      <c r="K24" s="16" t="s">
        <v>37</v>
      </c>
      <c r="L24" s="50" t="s">
        <v>229</v>
      </c>
      <c r="Q24" s="23"/>
      <c r="R24" s="19"/>
      <c r="S24" s="51"/>
      <c r="T24" s="46"/>
      <c r="U24" s="46"/>
      <c r="V24" s="19"/>
      <c r="W24" s="19"/>
      <c r="AB24" s="23"/>
      <c r="AC24" s="23"/>
      <c r="AD24" s="23"/>
      <c r="AE24" s="23"/>
      <c r="AF24" s="23"/>
      <c r="AG24" s="23"/>
      <c r="AH24" s="14"/>
      <c r="AI24" s="14"/>
    </row>
    <row r="25" spans="1:35" ht="21" customHeight="1">
      <c r="A25" s="52"/>
      <c r="B25" s="52"/>
      <c r="C25" s="53">
        <f>SUM(A25:B25)</f>
        <v>0</v>
      </c>
      <c r="D25" s="52"/>
      <c r="E25" s="52"/>
      <c r="F25" s="53">
        <f>SUM(D25:E25)</f>
        <v>0</v>
      </c>
      <c r="G25" s="52"/>
      <c r="H25" s="52"/>
      <c r="I25" s="53">
        <f>SUM(G25:H25)</f>
        <v>0</v>
      </c>
      <c r="J25" s="53">
        <f>F25+I25</f>
        <v>0</v>
      </c>
      <c r="K25" s="52"/>
      <c r="L25" s="52"/>
      <c r="Q25" s="23"/>
      <c r="R25" s="19"/>
      <c r="S25" s="51"/>
      <c r="T25" s="46"/>
      <c r="U25" s="46"/>
      <c r="V25" s="19"/>
      <c r="W25" s="19"/>
      <c r="AB25" s="23"/>
      <c r="AC25" s="23"/>
      <c r="AD25" s="23"/>
      <c r="AE25" s="23"/>
      <c r="AF25" s="23"/>
      <c r="AG25" s="23"/>
      <c r="AH25" s="14"/>
      <c r="AI25" s="14"/>
    </row>
    <row r="26" spans="1:35" ht="21" customHeight="1">
      <c r="D26" s="54"/>
      <c r="F26" s="54"/>
      <c r="G26" s="54"/>
      <c r="H26" s="460" t="str">
        <f>IF(K25&lt;&gt;"","一人１冊購入すること↑","")</f>
        <v/>
      </c>
      <c r="I26" s="460"/>
      <c r="J26" s="460"/>
      <c r="K26" s="460"/>
      <c r="R26" s="23"/>
      <c r="S26" s="19"/>
      <c r="U26" s="46"/>
      <c r="V26" s="46"/>
      <c r="W26" s="19"/>
      <c r="AC26" s="23"/>
      <c r="AD26" s="23"/>
      <c r="AE26" s="23"/>
      <c r="AF26" s="23"/>
      <c r="AG26" s="23"/>
      <c r="AH26" s="23"/>
      <c r="AI26" s="14"/>
    </row>
    <row r="27" spans="1:35" ht="21" customHeight="1" thickBot="1">
      <c r="A27" s="454" t="s">
        <v>151</v>
      </c>
      <c r="B27" s="454"/>
      <c r="C27" s="454"/>
      <c r="D27" s="454"/>
      <c r="E27" s="454"/>
      <c r="F27" s="454"/>
      <c r="G27" s="454"/>
      <c r="H27" s="454"/>
      <c r="I27" s="454"/>
      <c r="J27" s="454"/>
      <c r="K27" s="454"/>
      <c r="L27" s="454"/>
      <c r="M27" s="454"/>
      <c r="N27" s="454"/>
      <c r="O27" s="454"/>
      <c r="R27" s="85"/>
      <c r="S27" s="86"/>
      <c r="T27" s="86"/>
      <c r="U27" s="87"/>
      <c r="V27" s="87"/>
      <c r="W27" s="86"/>
      <c r="X27" s="86"/>
      <c r="Y27" s="86"/>
      <c r="Z27" s="86"/>
      <c r="AA27" s="86"/>
      <c r="AB27" s="86"/>
      <c r="AC27" s="85"/>
      <c r="AD27" s="85"/>
      <c r="AE27" s="85"/>
      <c r="AF27" s="85"/>
      <c r="AG27" s="85"/>
      <c r="AH27" s="85"/>
      <c r="AI27" s="14"/>
    </row>
    <row r="28" spans="1:35" ht="21" customHeight="1">
      <c r="A28" s="430" t="s">
        <v>122</v>
      </c>
      <c r="B28" s="431"/>
      <c r="C28" s="434" t="s">
        <v>45</v>
      </c>
      <c r="D28" s="435"/>
      <c r="E28" s="435"/>
      <c r="F28" s="436">
        <v>1300</v>
      </c>
      <c r="G28" s="437"/>
      <c r="H28" s="120" t="s">
        <v>70</v>
      </c>
      <c r="I28" s="121">
        <f>F25</f>
        <v>0</v>
      </c>
      <c r="J28" s="122" t="s">
        <v>6</v>
      </c>
      <c r="K28" s="123" t="s">
        <v>71</v>
      </c>
      <c r="L28" s="438">
        <f>F28*I28</f>
        <v>0</v>
      </c>
      <c r="M28" s="439"/>
      <c r="N28" s="440"/>
      <c r="O28" s="124" t="s">
        <v>48</v>
      </c>
      <c r="S28" s="23"/>
      <c r="V28" s="46"/>
      <c r="W28" s="46"/>
      <c r="AD28" s="23"/>
      <c r="AE28" s="23"/>
      <c r="AF28" s="23"/>
      <c r="AG28" s="23"/>
      <c r="AH28" s="23"/>
      <c r="AI28" s="23"/>
    </row>
    <row r="29" spans="1:35" ht="21" customHeight="1">
      <c r="A29" s="432"/>
      <c r="B29" s="433"/>
      <c r="C29" s="441" t="s">
        <v>46</v>
      </c>
      <c r="D29" s="442"/>
      <c r="E29" s="442"/>
      <c r="F29" s="428">
        <v>2000</v>
      </c>
      <c r="G29" s="429"/>
      <c r="H29" s="125" t="s">
        <v>70</v>
      </c>
      <c r="I29" s="126">
        <f>I25</f>
        <v>0</v>
      </c>
      <c r="J29" s="127" t="s">
        <v>6</v>
      </c>
      <c r="K29" s="128" t="s">
        <v>71</v>
      </c>
      <c r="L29" s="468">
        <f>F29*I29</f>
        <v>0</v>
      </c>
      <c r="M29" s="469"/>
      <c r="N29" s="470"/>
      <c r="O29" s="129" t="s">
        <v>48</v>
      </c>
      <c r="S29" s="23"/>
      <c r="V29" s="46"/>
      <c r="W29" s="46"/>
      <c r="AD29" s="23"/>
      <c r="AE29" s="23"/>
      <c r="AF29" s="23"/>
      <c r="AG29" s="23"/>
      <c r="AH29" s="23"/>
      <c r="AI29" s="23"/>
    </row>
    <row r="30" spans="1:35" ht="21" customHeight="1">
      <c r="A30" s="466" t="s">
        <v>123</v>
      </c>
      <c r="B30" s="467"/>
      <c r="C30" s="441" t="s">
        <v>35</v>
      </c>
      <c r="D30" s="442"/>
      <c r="E30" s="442"/>
      <c r="F30" s="428">
        <v>700</v>
      </c>
      <c r="G30" s="429"/>
      <c r="H30" s="125" t="s">
        <v>70</v>
      </c>
      <c r="I30" s="126">
        <f>K25</f>
        <v>0</v>
      </c>
      <c r="J30" s="127" t="s">
        <v>72</v>
      </c>
      <c r="K30" s="128" t="s">
        <v>71</v>
      </c>
      <c r="L30" s="468">
        <f>F30*I30</f>
        <v>0</v>
      </c>
      <c r="M30" s="469"/>
      <c r="N30" s="470"/>
      <c r="O30" s="129" t="s">
        <v>48</v>
      </c>
      <c r="S30" s="23"/>
      <c r="V30" s="46"/>
      <c r="W30" s="46"/>
      <c r="AD30" s="23"/>
      <c r="AE30" s="23"/>
      <c r="AF30" s="23"/>
      <c r="AG30" s="23"/>
      <c r="AH30" s="23"/>
      <c r="AI30" s="23"/>
    </row>
    <row r="31" spans="1:35" ht="21" customHeight="1">
      <c r="A31" s="461" t="s">
        <v>38</v>
      </c>
      <c r="B31" s="462"/>
      <c r="C31" s="441" t="s">
        <v>229</v>
      </c>
      <c r="D31" s="442"/>
      <c r="E31" s="442"/>
      <c r="F31" s="428">
        <v>2000</v>
      </c>
      <c r="G31" s="429"/>
      <c r="H31" s="125" t="s">
        <v>70</v>
      </c>
      <c r="I31" s="126">
        <f>L25</f>
        <v>0</v>
      </c>
      <c r="J31" s="127" t="s">
        <v>72</v>
      </c>
      <c r="K31" s="128" t="s">
        <v>71</v>
      </c>
      <c r="L31" s="468">
        <f>F31*I31</f>
        <v>0</v>
      </c>
      <c r="M31" s="469"/>
      <c r="N31" s="470"/>
      <c r="O31" s="129" t="s">
        <v>48</v>
      </c>
      <c r="S31" s="23"/>
      <c r="AD31" s="23"/>
      <c r="AE31" s="23"/>
      <c r="AF31" s="23"/>
      <c r="AG31" s="23"/>
      <c r="AH31" s="23"/>
      <c r="AI31" s="23"/>
    </row>
    <row r="32" spans="1:35" ht="21" customHeight="1" thickBot="1">
      <c r="A32" s="461" t="s">
        <v>101</v>
      </c>
      <c r="B32" s="462"/>
      <c r="C32" s="451" t="s">
        <v>124</v>
      </c>
      <c r="D32" s="452"/>
      <c r="E32" s="452"/>
      <c r="F32" s="452"/>
      <c r="G32" s="452"/>
      <c r="H32" s="453"/>
      <c r="I32" s="130">
        <f>COUNTIF(K17:K20,"〇")</f>
        <v>0</v>
      </c>
      <c r="J32" s="127" t="s">
        <v>125</v>
      </c>
      <c r="K32" s="128" t="s">
        <v>71</v>
      </c>
      <c r="L32" s="463">
        <f>I32*0</f>
        <v>0</v>
      </c>
      <c r="M32" s="464"/>
      <c r="N32" s="465"/>
      <c r="O32" s="129" t="s">
        <v>48</v>
      </c>
      <c r="S32" s="23"/>
      <c r="AD32" s="23"/>
      <c r="AE32" s="23"/>
      <c r="AF32" s="23"/>
      <c r="AG32" s="23"/>
      <c r="AH32" s="23"/>
      <c r="AI32" s="23"/>
    </row>
    <row r="33" spans="1:36" s="55" customFormat="1" ht="32.1" customHeight="1" thickBot="1">
      <c r="A33" s="455" t="s">
        <v>47</v>
      </c>
      <c r="B33" s="456"/>
      <c r="C33" s="456"/>
      <c r="D33" s="456"/>
      <c r="E33" s="456"/>
      <c r="F33" s="456"/>
      <c r="G33" s="456"/>
      <c r="H33" s="456"/>
      <c r="I33" s="456"/>
      <c r="J33" s="456"/>
      <c r="K33" s="131" t="s">
        <v>71</v>
      </c>
      <c r="L33" s="457">
        <f>SUM(L28:N32)</f>
        <v>0</v>
      </c>
      <c r="M33" s="458"/>
      <c r="N33" s="459"/>
      <c r="O33" s="132" t="s">
        <v>48</v>
      </c>
      <c r="T33" s="56"/>
      <c r="U33" s="57"/>
      <c r="V33" s="57"/>
      <c r="W33" s="18"/>
      <c r="X33" s="18"/>
      <c r="Y33" s="57"/>
      <c r="Z33" s="57"/>
      <c r="AA33" s="57"/>
      <c r="AB33" s="57"/>
      <c r="AC33" s="57"/>
      <c r="AD33" s="57"/>
      <c r="AE33" s="56"/>
      <c r="AF33" s="56"/>
      <c r="AG33" s="56"/>
      <c r="AH33" s="56"/>
      <c r="AI33" s="56"/>
      <c r="AJ33" s="56"/>
    </row>
    <row r="35" spans="1:36" s="17" customFormat="1">
      <c r="A35" s="58" t="s">
        <v>126</v>
      </c>
      <c r="B35" s="58"/>
    </row>
    <row r="36" spans="1:36" s="17" customFormat="1">
      <c r="A36" s="58"/>
      <c r="B36" s="58"/>
    </row>
    <row r="37" spans="1:36" s="17" customFormat="1">
      <c r="B37" s="17" t="s">
        <v>127</v>
      </c>
    </row>
    <row r="38" spans="1:36" s="17" customFormat="1">
      <c r="B38" s="17" t="s">
        <v>128</v>
      </c>
    </row>
    <row r="39" spans="1:36" s="17" customFormat="1">
      <c r="B39" s="17" t="s">
        <v>129</v>
      </c>
    </row>
    <row r="40" spans="1:36" s="17" customFormat="1"/>
    <row r="41" spans="1:36" s="17" customFormat="1" ht="26.25" customHeight="1">
      <c r="B41" s="17" t="s">
        <v>130</v>
      </c>
      <c r="D41" s="59" t="s">
        <v>131</v>
      </c>
    </row>
    <row r="42" spans="1:36" s="17" customFormat="1" ht="26.25" customHeight="1">
      <c r="B42" s="17" t="s">
        <v>132</v>
      </c>
      <c r="D42" s="59" t="s">
        <v>133</v>
      </c>
    </row>
    <row r="43" spans="1:36" s="17" customFormat="1" ht="26.25" customHeight="1">
      <c r="B43" s="17" t="s">
        <v>134</v>
      </c>
      <c r="D43" s="59" t="s">
        <v>228</v>
      </c>
    </row>
  </sheetData>
  <sheetProtection sheet="1" objects="1" scenarios="1"/>
  <protectedRanges>
    <protectedRange sqref="A25:B25 D25:E25 G25:H25 K25:L25" name="範囲3"/>
    <protectedRange sqref="F17:K19" name="範囲2"/>
    <protectedRange sqref="A5:P12" name="範囲1"/>
    <protectedRange sqref="K20" name="範囲2_1"/>
  </protectedRanges>
  <mergeCells count="71">
    <mergeCell ref="C32:H32"/>
    <mergeCell ref="A27:O27"/>
    <mergeCell ref="A33:J33"/>
    <mergeCell ref="L33:N33"/>
    <mergeCell ref="H26:K26"/>
    <mergeCell ref="A32:B32"/>
    <mergeCell ref="L32:N32"/>
    <mergeCell ref="A30:B30"/>
    <mergeCell ref="C30:E30"/>
    <mergeCell ref="F30:G30"/>
    <mergeCell ref="L30:N30"/>
    <mergeCell ref="A31:B31"/>
    <mergeCell ref="C31:E31"/>
    <mergeCell ref="F31:G31"/>
    <mergeCell ref="L31:N31"/>
    <mergeCell ref="L29:N29"/>
    <mergeCell ref="L28:N28"/>
    <mergeCell ref="C29:E29"/>
    <mergeCell ref="A20:B20"/>
    <mergeCell ref="C20:E20"/>
    <mergeCell ref="F20:H20"/>
    <mergeCell ref="I20:J20"/>
    <mergeCell ref="A23:C23"/>
    <mergeCell ref="D23:F23"/>
    <mergeCell ref="G23:I23"/>
    <mergeCell ref="A19:B19"/>
    <mergeCell ref="C19:E19"/>
    <mergeCell ref="F19:H19"/>
    <mergeCell ref="I19:J19"/>
    <mergeCell ref="F29:G29"/>
    <mergeCell ref="A28:B29"/>
    <mergeCell ref="C28:E28"/>
    <mergeCell ref="F28:G28"/>
    <mergeCell ref="A17:B17"/>
    <mergeCell ref="C17:E17"/>
    <mergeCell ref="F17:H17"/>
    <mergeCell ref="I17:J17"/>
    <mergeCell ref="A18:B18"/>
    <mergeCell ref="C18:E18"/>
    <mergeCell ref="F18:H18"/>
    <mergeCell ref="I18:J18"/>
    <mergeCell ref="A15:B16"/>
    <mergeCell ref="C15:E16"/>
    <mergeCell ref="F15:J15"/>
    <mergeCell ref="F16:H16"/>
    <mergeCell ref="I16:J16"/>
    <mergeCell ref="A11:C11"/>
    <mergeCell ref="D11:H11"/>
    <mergeCell ref="I11:K11"/>
    <mergeCell ref="L11:P11"/>
    <mergeCell ref="A12:C12"/>
    <mergeCell ref="D12:H12"/>
    <mergeCell ref="I12:K12"/>
    <mergeCell ref="L12:P12"/>
    <mergeCell ref="A9:C10"/>
    <mergeCell ref="D9:G10"/>
    <mergeCell ref="H9:H10"/>
    <mergeCell ref="I9:K10"/>
    <mergeCell ref="M9:P9"/>
    <mergeCell ref="M10:P10"/>
    <mergeCell ref="A7:C7"/>
    <mergeCell ref="D7:O7"/>
    <mergeCell ref="A8:C8"/>
    <mergeCell ref="E8:F8"/>
    <mergeCell ref="G8:P8"/>
    <mergeCell ref="A1:G1"/>
    <mergeCell ref="H1:J1"/>
    <mergeCell ref="N2:P3"/>
    <mergeCell ref="Q2:Q3"/>
    <mergeCell ref="A4:E4"/>
    <mergeCell ref="F4:K4"/>
  </mergeCells>
  <phoneticPr fontId="2"/>
  <conditionalFormatting sqref="H26:K26">
    <cfRule type="cellIs" dxfId="6" priority="1" stopIfTrue="1" operator="equal">
      <formula>"一人１冊購入すること↑"</formula>
    </cfRule>
  </conditionalFormatting>
  <dataValidations count="4">
    <dataValidation type="list" allowBlank="1" showInputMessage="1" showErrorMessage="1" sqref="I20" xr:uid="{00000000-0002-0000-0000-000000000000}">
      <formula1>#REF!</formula1>
    </dataValidation>
    <dataValidation showInputMessage="1" showErrorMessage="1" sqref="A5:B5" xr:uid="{00000000-0002-0000-0000-000001000000}"/>
    <dataValidation type="list" allowBlank="1" showInputMessage="1" showErrorMessage="1" sqref="I17:J19" xr:uid="{00000000-0002-0000-0000-000002000000}">
      <formula1>$W$18:$W$22</formula1>
    </dataValidation>
    <dataValidation type="list" allowBlank="1" showInputMessage="1" showErrorMessage="1" sqref="K20" xr:uid="{00000000-0002-0000-0000-000003000000}">
      <formula1>$X$17:$X$18</formula1>
    </dataValidation>
  </dataValidations>
  <pageMargins left="0.78740157480314965" right="0.78740157480314965" top="0.98425196850393704" bottom="0.78740157480314965" header="0.51181102362204722" footer="0.51181102362204722"/>
  <pageSetup paperSize="9" scale="82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3"/>
  <sheetViews>
    <sheetView topLeftCell="A22" workbookViewId="0">
      <selection activeCell="S41" sqref="S41"/>
    </sheetView>
  </sheetViews>
  <sheetFormatPr defaultColWidth="6.125" defaultRowHeight="13.5"/>
  <cols>
    <col min="1" max="18" width="6.125" style="14" customWidth="1"/>
    <col min="19" max="19" width="2.125" style="17" customWidth="1"/>
    <col min="20" max="20" width="4.375" style="19" customWidth="1"/>
    <col min="21" max="21" width="13.875" style="19" bestFit="1" customWidth="1"/>
    <col min="22" max="22" width="4.375" style="20" hidden="1" customWidth="1"/>
    <col min="23" max="23" width="11.625" style="20" hidden="1" customWidth="1"/>
    <col min="24" max="24" width="4.375" style="19" customWidth="1"/>
    <col min="25" max="25" width="15.5" style="19" bestFit="1" customWidth="1"/>
    <col min="26" max="29" width="4.375" style="19" customWidth="1"/>
    <col min="30" max="35" width="4.375" style="17" customWidth="1"/>
    <col min="36" max="36" width="6.125" style="14" customWidth="1"/>
    <col min="37" max="16384" width="6.125" style="14"/>
  </cols>
  <sheetData>
    <row r="1" spans="1:36" s="17" customFormat="1" ht="26.25" customHeight="1" thickBot="1">
      <c r="A1" s="336" t="s">
        <v>224</v>
      </c>
      <c r="B1" s="337"/>
      <c r="C1" s="337"/>
      <c r="D1" s="337"/>
      <c r="E1" s="337"/>
      <c r="F1" s="337"/>
      <c r="G1" s="338"/>
      <c r="H1" s="339" t="s">
        <v>77</v>
      </c>
      <c r="I1" s="340"/>
      <c r="J1" s="340"/>
      <c r="L1" s="18" t="s">
        <v>78</v>
      </c>
      <c r="M1" s="18"/>
      <c r="N1" s="18"/>
      <c r="O1" s="18"/>
      <c r="P1" s="18"/>
      <c r="Q1" s="18"/>
      <c r="R1" s="18"/>
      <c r="T1" s="19"/>
      <c r="U1" s="19"/>
      <c r="V1" s="20"/>
      <c r="W1" s="20"/>
      <c r="X1" s="19"/>
      <c r="Y1" s="19"/>
      <c r="Z1" s="19"/>
      <c r="AA1" s="19"/>
      <c r="AB1" s="19"/>
      <c r="AC1" s="19"/>
    </row>
    <row r="2" spans="1:36" s="21" customFormat="1" ht="8.4499999999999993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341" t="s">
        <v>79</v>
      </c>
      <c r="O2" s="342"/>
      <c r="P2" s="342"/>
      <c r="Q2" s="345"/>
      <c r="R2" s="17"/>
      <c r="S2" s="17"/>
      <c r="T2" s="17"/>
      <c r="U2" s="19"/>
      <c r="V2" s="19"/>
      <c r="W2" s="20"/>
      <c r="X2" s="20"/>
      <c r="Y2" s="19"/>
      <c r="Z2" s="19"/>
      <c r="AA2" s="19"/>
      <c r="AB2" s="19"/>
      <c r="AC2" s="19"/>
      <c r="AD2" s="19"/>
      <c r="AE2" s="17"/>
      <c r="AF2" s="17"/>
      <c r="AG2" s="17"/>
      <c r="AH2" s="17"/>
      <c r="AI2" s="17"/>
      <c r="AJ2" s="17"/>
    </row>
    <row r="3" spans="1:36" s="21" customFormat="1" ht="21" customHeight="1" thickBot="1">
      <c r="A3" s="17" t="s">
        <v>80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343"/>
      <c r="O3" s="344"/>
      <c r="P3" s="344"/>
      <c r="Q3" s="346"/>
      <c r="R3" s="17"/>
      <c r="S3" s="17"/>
      <c r="T3" s="17"/>
      <c r="U3" s="19"/>
      <c r="V3" s="19"/>
      <c r="W3" s="20"/>
      <c r="X3" s="20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7"/>
    </row>
    <row r="4" spans="1:36" s="17" customFormat="1" ht="18.75" customHeight="1">
      <c r="A4" s="347" t="s">
        <v>81</v>
      </c>
      <c r="B4" s="348"/>
      <c r="C4" s="348"/>
      <c r="D4" s="348"/>
      <c r="E4" s="349"/>
      <c r="F4" s="350" t="s">
        <v>82</v>
      </c>
      <c r="G4" s="348"/>
      <c r="H4" s="348"/>
      <c r="I4" s="348"/>
      <c r="J4" s="348"/>
      <c r="K4" s="351"/>
      <c r="L4" s="22" t="s">
        <v>83</v>
      </c>
      <c r="S4" s="23"/>
      <c r="T4" s="19"/>
      <c r="U4" s="19"/>
      <c r="V4" s="20"/>
      <c r="W4" s="20"/>
      <c r="X4" s="19"/>
      <c r="Y4" s="19"/>
      <c r="Z4" s="19"/>
      <c r="AA4" s="19"/>
      <c r="AB4" s="19"/>
      <c r="AC4" s="19"/>
      <c r="AD4" s="23"/>
      <c r="AE4" s="23"/>
      <c r="AF4" s="23"/>
      <c r="AG4" s="23"/>
      <c r="AH4" s="23"/>
      <c r="AI4" s="23"/>
    </row>
    <row r="5" spans="1:36" s="17" customFormat="1" ht="22.5" customHeight="1" thickBot="1">
      <c r="A5" s="24">
        <v>2</v>
      </c>
      <c r="B5" s="25">
        <v>6</v>
      </c>
      <c r="C5" s="26">
        <v>5</v>
      </c>
      <c r="D5" s="26">
        <v>9</v>
      </c>
      <c r="E5" s="27">
        <v>9</v>
      </c>
      <c r="F5" s="28" t="s">
        <v>135</v>
      </c>
      <c r="G5" s="26" t="s">
        <v>136</v>
      </c>
      <c r="H5" s="26" t="s">
        <v>137</v>
      </c>
      <c r="I5" s="26" t="s">
        <v>162</v>
      </c>
      <c r="J5" s="26"/>
      <c r="K5" s="29"/>
      <c r="L5" s="22" t="s">
        <v>84</v>
      </c>
      <c r="S5" s="23"/>
      <c r="T5" s="30"/>
      <c r="U5" s="19"/>
      <c r="V5" s="31"/>
      <c r="W5" s="31"/>
      <c r="X5" s="19"/>
      <c r="Y5" s="19"/>
      <c r="Z5" s="19"/>
      <c r="AA5" s="19"/>
      <c r="AB5" s="19"/>
      <c r="AC5" s="19"/>
      <c r="AD5" s="23"/>
      <c r="AE5" s="23"/>
      <c r="AF5" s="23"/>
      <c r="AG5" s="23"/>
      <c r="AH5" s="23"/>
      <c r="AI5" s="23"/>
    </row>
    <row r="6" spans="1:36" ht="21" customHeight="1" thickBot="1">
      <c r="B6" s="32"/>
      <c r="C6" s="32"/>
      <c r="D6" s="32"/>
      <c r="E6" s="32"/>
      <c r="F6" s="32"/>
      <c r="G6" s="32"/>
      <c r="H6" s="32"/>
      <c r="I6" s="32"/>
      <c r="J6" s="32"/>
      <c r="K6" s="33"/>
      <c r="S6" s="23"/>
      <c r="T6" s="19" t="s">
        <v>85</v>
      </c>
      <c r="AD6" s="23"/>
      <c r="AE6" s="23"/>
      <c r="AF6" s="23"/>
      <c r="AG6" s="23"/>
      <c r="AH6" s="23"/>
      <c r="AI6" s="23"/>
    </row>
    <row r="7" spans="1:36" s="17" customFormat="1" ht="22.5" customHeight="1">
      <c r="A7" s="347" t="s">
        <v>86</v>
      </c>
      <c r="B7" s="348"/>
      <c r="C7" s="349"/>
      <c r="D7" s="352" t="s">
        <v>163</v>
      </c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4"/>
      <c r="T7" s="19"/>
      <c r="U7" s="19"/>
      <c r="V7" s="31"/>
      <c r="W7" s="31"/>
      <c r="X7" s="19"/>
      <c r="Y7" s="19"/>
      <c r="Z7" s="19"/>
      <c r="AA7" s="19"/>
      <c r="AB7" s="19"/>
      <c r="AC7" s="19"/>
      <c r="AD7" s="23"/>
      <c r="AE7" s="23"/>
      <c r="AF7" s="23"/>
      <c r="AG7" s="23"/>
      <c r="AH7" s="23"/>
      <c r="AI7" s="23"/>
    </row>
    <row r="8" spans="1:36" s="17" customFormat="1" ht="22.5" customHeight="1">
      <c r="A8" s="354" t="s">
        <v>87</v>
      </c>
      <c r="B8" s="355"/>
      <c r="C8" s="356"/>
      <c r="D8" s="35" t="s">
        <v>88</v>
      </c>
      <c r="E8" s="357" t="s">
        <v>138</v>
      </c>
      <c r="F8" s="357"/>
      <c r="G8" s="357" t="s">
        <v>139</v>
      </c>
      <c r="H8" s="357"/>
      <c r="I8" s="357"/>
      <c r="J8" s="357"/>
      <c r="K8" s="357"/>
      <c r="L8" s="357"/>
      <c r="M8" s="357"/>
      <c r="N8" s="357"/>
      <c r="O8" s="357"/>
      <c r="P8" s="358"/>
      <c r="T8" s="19"/>
      <c r="U8" s="19"/>
      <c r="V8" s="31"/>
      <c r="W8" s="31"/>
      <c r="X8" s="19"/>
      <c r="Y8" s="36"/>
      <c r="Z8" s="19"/>
      <c r="AA8" s="19"/>
      <c r="AB8" s="19"/>
      <c r="AC8" s="19"/>
      <c r="AD8" s="23"/>
      <c r="AE8" s="23"/>
      <c r="AF8" s="23"/>
      <c r="AG8" s="23"/>
      <c r="AH8" s="23"/>
      <c r="AI8" s="23"/>
    </row>
    <row r="9" spans="1:36" s="17" customFormat="1" ht="15" customHeight="1">
      <c r="A9" s="359" t="s">
        <v>89</v>
      </c>
      <c r="B9" s="360"/>
      <c r="C9" s="361"/>
      <c r="D9" s="365" t="s">
        <v>140</v>
      </c>
      <c r="E9" s="366"/>
      <c r="F9" s="366"/>
      <c r="G9" s="366"/>
      <c r="H9" s="369" t="s">
        <v>76</v>
      </c>
      <c r="I9" s="371" t="s">
        <v>90</v>
      </c>
      <c r="J9" s="372"/>
      <c r="K9" s="373"/>
      <c r="L9" s="37" t="s">
        <v>91</v>
      </c>
      <c r="M9" s="377" t="s">
        <v>141</v>
      </c>
      <c r="N9" s="377"/>
      <c r="O9" s="377"/>
      <c r="P9" s="378"/>
      <c r="T9" s="19"/>
      <c r="U9" s="19"/>
      <c r="V9" s="31"/>
      <c r="W9" s="31"/>
      <c r="X9" s="19"/>
      <c r="Y9" s="19"/>
      <c r="Z9" s="19"/>
      <c r="AA9" s="19"/>
      <c r="AB9" s="19"/>
      <c r="AC9" s="19"/>
      <c r="AD9" s="23"/>
      <c r="AE9" s="23"/>
      <c r="AF9" s="23"/>
      <c r="AG9" s="23"/>
      <c r="AH9" s="23"/>
      <c r="AI9" s="23"/>
    </row>
    <row r="10" spans="1:36" s="17" customFormat="1" ht="15" customHeight="1">
      <c r="A10" s="362"/>
      <c r="B10" s="363"/>
      <c r="C10" s="364"/>
      <c r="D10" s="367"/>
      <c r="E10" s="368"/>
      <c r="F10" s="368"/>
      <c r="G10" s="368"/>
      <c r="H10" s="370"/>
      <c r="I10" s="374"/>
      <c r="J10" s="375"/>
      <c r="K10" s="376"/>
      <c r="L10" s="38" t="s">
        <v>92</v>
      </c>
      <c r="M10" s="379" t="s">
        <v>142</v>
      </c>
      <c r="N10" s="379"/>
      <c r="O10" s="379"/>
      <c r="P10" s="380"/>
      <c r="T10" s="19"/>
      <c r="U10" s="19"/>
      <c r="V10" s="31"/>
      <c r="W10" s="31"/>
      <c r="X10" s="19"/>
      <c r="Y10" s="19"/>
      <c r="Z10" s="19"/>
      <c r="AA10" s="19"/>
      <c r="AB10" s="19"/>
      <c r="AC10" s="19"/>
      <c r="AD10" s="23"/>
      <c r="AE10" s="23"/>
      <c r="AF10" s="23"/>
      <c r="AG10" s="23"/>
      <c r="AH10" s="23"/>
      <c r="AI10" s="23"/>
    </row>
    <row r="11" spans="1:36" s="17" customFormat="1" ht="22.5" customHeight="1">
      <c r="A11" s="354" t="s">
        <v>93</v>
      </c>
      <c r="B11" s="355"/>
      <c r="C11" s="356"/>
      <c r="D11" s="381" t="s">
        <v>143</v>
      </c>
      <c r="E11" s="382"/>
      <c r="F11" s="382"/>
      <c r="G11" s="382"/>
      <c r="H11" s="383"/>
      <c r="I11" s="384" t="s">
        <v>94</v>
      </c>
      <c r="J11" s="360"/>
      <c r="K11" s="361"/>
      <c r="L11" s="385" t="s">
        <v>143</v>
      </c>
      <c r="M11" s="386"/>
      <c r="N11" s="386"/>
      <c r="O11" s="386"/>
      <c r="P11" s="387"/>
      <c r="T11" s="19"/>
      <c r="U11" s="19"/>
      <c r="V11" s="20"/>
      <c r="W11" s="39"/>
      <c r="X11" s="19"/>
      <c r="Y11" s="19"/>
      <c r="Z11" s="19"/>
      <c r="AA11" s="19"/>
      <c r="AB11" s="19"/>
      <c r="AC11" s="19"/>
      <c r="AD11" s="23"/>
      <c r="AE11" s="23"/>
      <c r="AF11" s="23"/>
      <c r="AG11" s="23"/>
      <c r="AH11" s="23"/>
      <c r="AI11" s="23"/>
    </row>
    <row r="12" spans="1:36" s="17" customFormat="1" ht="22.5" customHeight="1">
      <c r="A12" s="388" t="s">
        <v>95</v>
      </c>
      <c r="B12" s="389"/>
      <c r="C12" s="390"/>
      <c r="D12" s="391" t="s">
        <v>144</v>
      </c>
      <c r="E12" s="392"/>
      <c r="F12" s="392"/>
      <c r="G12" s="392"/>
      <c r="H12" s="393"/>
      <c r="I12" s="394" t="s">
        <v>96</v>
      </c>
      <c r="J12" s="389"/>
      <c r="K12" s="390"/>
      <c r="L12" s="381" t="s">
        <v>145</v>
      </c>
      <c r="M12" s="382"/>
      <c r="N12" s="382"/>
      <c r="O12" s="382"/>
      <c r="P12" s="395"/>
      <c r="T12" s="19"/>
      <c r="U12" s="19"/>
      <c r="V12" s="20"/>
      <c r="W12" s="39"/>
      <c r="X12" s="40"/>
      <c r="Y12" s="40"/>
      <c r="Z12" s="19"/>
      <c r="AA12" s="19"/>
      <c r="AB12" s="19"/>
      <c r="AC12" s="19"/>
      <c r="AD12" s="23"/>
      <c r="AE12" s="23"/>
      <c r="AF12" s="23"/>
      <c r="AG12" s="23"/>
      <c r="AH12" s="23"/>
      <c r="AI12" s="23"/>
    </row>
    <row r="13" spans="1:36" ht="21" customHeight="1">
      <c r="W13" s="39"/>
      <c r="X13" s="40"/>
      <c r="Y13" s="40"/>
      <c r="AD13" s="41"/>
      <c r="AE13" s="23"/>
      <c r="AF13" s="23"/>
      <c r="AG13" s="23"/>
      <c r="AH13" s="23"/>
      <c r="AI13" s="23"/>
    </row>
    <row r="14" spans="1:36" ht="21" customHeight="1" thickBot="1">
      <c r="A14" s="14" t="s">
        <v>40</v>
      </c>
      <c r="F14" s="15"/>
      <c r="J14" s="60" t="s">
        <v>69</v>
      </c>
      <c r="L14" s="15"/>
      <c r="W14" s="39"/>
      <c r="X14" s="40"/>
      <c r="Y14" s="40"/>
      <c r="AD14" s="41"/>
      <c r="AE14" s="23"/>
      <c r="AF14" s="23"/>
      <c r="AG14" s="23"/>
      <c r="AH14" s="23"/>
      <c r="AI14" s="23"/>
    </row>
    <row r="15" spans="1:36" s="17" customFormat="1" ht="15" customHeight="1">
      <c r="A15" s="396"/>
      <c r="B15" s="397"/>
      <c r="C15" s="400"/>
      <c r="D15" s="401"/>
      <c r="E15" s="402"/>
      <c r="F15" s="406" t="s">
        <v>97</v>
      </c>
      <c r="G15" s="407"/>
      <c r="H15" s="407"/>
      <c r="I15" s="407"/>
      <c r="J15" s="407"/>
      <c r="K15" s="43" t="s">
        <v>98</v>
      </c>
      <c r="T15" s="19"/>
      <c r="U15" s="19"/>
      <c r="V15" s="20"/>
      <c r="W15" s="20"/>
      <c r="X15" s="19"/>
      <c r="Y15" s="19"/>
      <c r="Z15" s="19"/>
      <c r="AA15" s="19"/>
      <c r="AB15" s="19"/>
      <c r="AC15" s="19"/>
      <c r="AD15" s="41"/>
      <c r="AE15" s="23"/>
      <c r="AF15" s="23"/>
      <c r="AG15" s="23"/>
      <c r="AH15" s="23"/>
      <c r="AI15" s="23"/>
    </row>
    <row r="16" spans="1:36" s="17" customFormat="1" ht="15" customHeight="1">
      <c r="A16" s="398"/>
      <c r="B16" s="399"/>
      <c r="C16" s="403"/>
      <c r="D16" s="404"/>
      <c r="E16" s="405"/>
      <c r="F16" s="408" t="s">
        <v>99</v>
      </c>
      <c r="G16" s="409"/>
      <c r="H16" s="409"/>
      <c r="I16" s="410" t="s">
        <v>100</v>
      </c>
      <c r="J16" s="410"/>
      <c r="K16" s="44" t="s">
        <v>101</v>
      </c>
      <c r="T16" s="19"/>
      <c r="U16" s="19"/>
      <c r="V16" s="20" t="s">
        <v>102</v>
      </c>
      <c r="W16" s="20"/>
      <c r="X16" s="19"/>
      <c r="Y16" s="19"/>
      <c r="Z16" s="19"/>
      <c r="AA16" s="19"/>
      <c r="AB16" s="19"/>
      <c r="AC16" s="19"/>
      <c r="AD16" s="41"/>
      <c r="AE16" s="23"/>
      <c r="AF16" s="23"/>
      <c r="AG16" s="23"/>
      <c r="AH16" s="23"/>
      <c r="AI16" s="23"/>
    </row>
    <row r="17" spans="1:35" s="17" customFormat="1" ht="22.5" customHeight="1">
      <c r="A17" s="411" t="s">
        <v>103</v>
      </c>
      <c r="B17" s="412"/>
      <c r="C17" s="413" t="s">
        <v>104</v>
      </c>
      <c r="D17" s="414"/>
      <c r="E17" s="415"/>
      <c r="F17" s="416" t="s">
        <v>143</v>
      </c>
      <c r="G17" s="417"/>
      <c r="H17" s="417"/>
      <c r="I17" s="417" t="s">
        <v>117</v>
      </c>
      <c r="J17" s="417"/>
      <c r="K17" s="45" t="str">
        <f>IF(F17&lt;&gt;"","〇","")</f>
        <v>〇</v>
      </c>
      <c r="T17" s="19"/>
      <c r="U17" s="19"/>
      <c r="V17" s="46" t="s">
        <v>105</v>
      </c>
      <c r="W17" s="46" t="s">
        <v>106</v>
      </c>
      <c r="X17" s="19"/>
      <c r="Y17" s="19"/>
      <c r="Z17" s="19"/>
      <c r="AA17" s="19"/>
      <c r="AB17" s="19"/>
      <c r="AC17" s="19"/>
      <c r="AD17" s="41"/>
      <c r="AE17" s="23"/>
      <c r="AF17" s="23"/>
      <c r="AG17" s="23"/>
      <c r="AH17" s="23"/>
      <c r="AI17" s="23"/>
    </row>
    <row r="18" spans="1:35" s="17" customFormat="1" ht="22.5" customHeight="1">
      <c r="A18" s="411" t="s">
        <v>107</v>
      </c>
      <c r="B18" s="412"/>
      <c r="C18" s="418" t="s">
        <v>108</v>
      </c>
      <c r="D18" s="419"/>
      <c r="E18" s="420"/>
      <c r="F18" s="416"/>
      <c r="G18" s="417"/>
      <c r="H18" s="417"/>
      <c r="I18" s="417"/>
      <c r="J18" s="417"/>
      <c r="K18" s="45" t="str">
        <f>IF(F18&lt;&gt;"","〇","")</f>
        <v/>
      </c>
      <c r="S18" s="23"/>
      <c r="T18" s="19"/>
      <c r="U18" s="19"/>
      <c r="V18" s="46" t="s">
        <v>109</v>
      </c>
      <c r="W18" s="46" t="s">
        <v>110</v>
      </c>
      <c r="X18" s="19"/>
      <c r="Y18" s="19"/>
      <c r="Z18" s="19"/>
      <c r="AA18" s="19"/>
      <c r="AB18" s="19"/>
      <c r="AC18" s="19"/>
      <c r="AD18" s="23"/>
      <c r="AE18" s="23"/>
      <c r="AF18" s="23"/>
      <c r="AG18" s="23"/>
      <c r="AH18" s="23"/>
      <c r="AI18" s="23"/>
    </row>
    <row r="19" spans="1:35" s="17" customFormat="1" ht="22.5" customHeight="1" thickBot="1">
      <c r="A19" s="421" t="s">
        <v>111</v>
      </c>
      <c r="B19" s="422"/>
      <c r="C19" s="423" t="s">
        <v>112</v>
      </c>
      <c r="D19" s="424"/>
      <c r="E19" s="425"/>
      <c r="F19" s="426"/>
      <c r="G19" s="427"/>
      <c r="H19" s="427"/>
      <c r="I19" s="427"/>
      <c r="J19" s="427"/>
      <c r="K19" s="47" t="str">
        <f>IF(F19&lt;&gt;"","〇","")</f>
        <v/>
      </c>
      <c r="S19" s="23"/>
      <c r="T19" s="19"/>
      <c r="U19" s="19"/>
      <c r="V19" s="46" t="s">
        <v>113</v>
      </c>
      <c r="W19" s="46" t="s">
        <v>114</v>
      </c>
      <c r="X19" s="19"/>
      <c r="Y19" s="19"/>
      <c r="Z19" s="19"/>
      <c r="AA19" s="19"/>
      <c r="AB19" s="19"/>
      <c r="AC19" s="19"/>
      <c r="AD19" s="23"/>
      <c r="AE19" s="23"/>
      <c r="AF19" s="23"/>
      <c r="AG19" s="23"/>
      <c r="AH19" s="23"/>
      <c r="AI19" s="23"/>
    </row>
    <row r="20" spans="1:35" s="17" customFormat="1" ht="22.5" customHeight="1" thickBot="1">
      <c r="A20" s="443" t="s">
        <v>115</v>
      </c>
      <c r="B20" s="444"/>
      <c r="C20" s="445"/>
      <c r="D20" s="446"/>
      <c r="E20" s="447"/>
      <c r="F20" s="448"/>
      <c r="G20" s="449"/>
      <c r="H20" s="449"/>
      <c r="I20" s="449"/>
      <c r="J20" s="449"/>
      <c r="K20" s="61" t="s">
        <v>223</v>
      </c>
      <c r="S20" s="23"/>
      <c r="T20" s="19"/>
      <c r="U20" s="19"/>
      <c r="V20" s="46" t="s">
        <v>116</v>
      </c>
      <c r="W20" s="46" t="s">
        <v>117</v>
      </c>
      <c r="X20" s="19"/>
      <c r="Y20" s="19"/>
      <c r="Z20" s="19"/>
      <c r="AA20" s="19"/>
      <c r="AB20" s="19"/>
      <c r="AC20" s="19"/>
      <c r="AD20" s="23"/>
      <c r="AE20" s="23"/>
      <c r="AF20" s="23"/>
      <c r="AG20" s="23"/>
      <c r="AH20" s="23"/>
      <c r="AI20" s="23"/>
    </row>
    <row r="21" spans="1:35" s="17" customFormat="1" ht="21" customHeight="1">
      <c r="O21" s="48"/>
      <c r="P21" s="49"/>
      <c r="S21" s="23"/>
      <c r="T21" s="19"/>
      <c r="U21" s="19"/>
      <c r="V21" s="46" t="s">
        <v>118</v>
      </c>
      <c r="W21" s="46" t="s">
        <v>119</v>
      </c>
      <c r="X21" s="19"/>
      <c r="Y21" s="19"/>
      <c r="Z21" s="19"/>
      <c r="AA21" s="19"/>
      <c r="AB21" s="19"/>
      <c r="AC21" s="19"/>
      <c r="AD21" s="23"/>
      <c r="AE21" s="23"/>
      <c r="AF21" s="23"/>
      <c r="AG21" s="23"/>
      <c r="AH21" s="23"/>
      <c r="AI21" s="23"/>
    </row>
    <row r="22" spans="1:35" ht="21" customHeight="1">
      <c r="A22" s="14" t="s">
        <v>39</v>
      </c>
      <c r="S22" s="23"/>
      <c r="V22" s="46" t="s">
        <v>120</v>
      </c>
      <c r="W22" s="46" t="s">
        <v>121</v>
      </c>
      <c r="AD22" s="23"/>
      <c r="AE22" s="23"/>
      <c r="AF22" s="23"/>
      <c r="AG22" s="23"/>
      <c r="AH22" s="23"/>
      <c r="AI22" s="23"/>
    </row>
    <row r="23" spans="1:35" ht="21" customHeight="1">
      <c r="A23" s="450" t="s">
        <v>31</v>
      </c>
      <c r="B23" s="450"/>
      <c r="C23" s="450"/>
      <c r="D23" s="450" t="s">
        <v>32</v>
      </c>
      <c r="E23" s="450"/>
      <c r="F23" s="450"/>
      <c r="G23" s="450" t="s">
        <v>33</v>
      </c>
      <c r="H23" s="450"/>
      <c r="I23" s="450"/>
      <c r="J23" s="16" t="s">
        <v>34</v>
      </c>
      <c r="K23" s="16" t="s">
        <v>35</v>
      </c>
      <c r="L23" s="50" t="s">
        <v>38</v>
      </c>
      <c r="Q23" s="23"/>
      <c r="R23" s="19"/>
      <c r="S23" s="19"/>
      <c r="T23" s="20"/>
      <c r="U23" s="20"/>
      <c r="V23" s="19"/>
      <c r="W23" s="19"/>
      <c r="AB23" s="23"/>
      <c r="AC23" s="23"/>
      <c r="AD23" s="23"/>
      <c r="AE23" s="23"/>
      <c r="AF23" s="23"/>
      <c r="AG23" s="23"/>
      <c r="AH23" s="14"/>
      <c r="AI23" s="14"/>
    </row>
    <row r="24" spans="1:35" ht="21" customHeight="1">
      <c r="A24" s="16" t="s">
        <v>27</v>
      </c>
      <c r="B24" s="16" t="s">
        <v>28</v>
      </c>
      <c r="C24" s="16" t="s">
        <v>20</v>
      </c>
      <c r="D24" s="16" t="s">
        <v>27</v>
      </c>
      <c r="E24" s="16" t="s">
        <v>28</v>
      </c>
      <c r="F24" s="16" t="s">
        <v>20</v>
      </c>
      <c r="G24" s="16" t="s">
        <v>27</v>
      </c>
      <c r="H24" s="16" t="s">
        <v>28</v>
      </c>
      <c r="I24" s="16" t="s">
        <v>20</v>
      </c>
      <c r="J24" s="16" t="s">
        <v>36</v>
      </c>
      <c r="K24" s="16" t="s">
        <v>37</v>
      </c>
      <c r="L24" s="50" t="s">
        <v>229</v>
      </c>
      <c r="Q24" s="23"/>
      <c r="R24" s="19"/>
      <c r="S24" s="51"/>
      <c r="T24" s="46"/>
      <c r="U24" s="46"/>
      <c r="V24" s="19"/>
      <c r="W24" s="19"/>
      <c r="AB24" s="23"/>
      <c r="AC24" s="23"/>
      <c r="AD24" s="23"/>
      <c r="AE24" s="23"/>
      <c r="AF24" s="23"/>
      <c r="AG24" s="23"/>
      <c r="AH24" s="14"/>
      <c r="AI24" s="14"/>
    </row>
    <row r="25" spans="1:35" ht="21" customHeight="1">
      <c r="A25" s="52">
        <v>4</v>
      </c>
      <c r="B25" s="52">
        <v>1</v>
      </c>
      <c r="C25" s="53">
        <f>SUM(A25:B25)</f>
        <v>5</v>
      </c>
      <c r="D25" s="52">
        <v>8</v>
      </c>
      <c r="E25" s="52">
        <v>1</v>
      </c>
      <c r="F25" s="53">
        <f>SUM(D25:E25)</f>
        <v>9</v>
      </c>
      <c r="G25" s="52">
        <v>4</v>
      </c>
      <c r="H25" s="52">
        <v>0</v>
      </c>
      <c r="I25" s="53">
        <f>SUM(G25:H25)</f>
        <v>4</v>
      </c>
      <c r="J25" s="53">
        <f>F25+I25</f>
        <v>13</v>
      </c>
      <c r="K25" s="52">
        <v>6</v>
      </c>
      <c r="L25" s="52">
        <v>1</v>
      </c>
      <c r="Q25" s="23"/>
      <c r="R25" s="19"/>
      <c r="S25" s="51"/>
      <c r="T25" s="46"/>
      <c r="U25" s="46"/>
      <c r="V25" s="19"/>
      <c r="W25" s="19"/>
      <c r="AB25" s="23"/>
      <c r="AC25" s="23"/>
      <c r="AD25" s="23"/>
      <c r="AE25" s="23"/>
      <c r="AF25" s="23"/>
      <c r="AG25" s="23"/>
      <c r="AH25" s="14"/>
      <c r="AI25" s="14"/>
    </row>
    <row r="26" spans="1:35" ht="21" customHeight="1">
      <c r="D26" s="54"/>
      <c r="F26" s="54"/>
      <c r="G26" s="54"/>
      <c r="H26" s="460" t="str">
        <f>IF(K25&lt;&gt;"","一人１冊購入すること↑","")</f>
        <v>一人１冊購入すること↑</v>
      </c>
      <c r="I26" s="460"/>
      <c r="J26" s="460"/>
      <c r="K26" s="460"/>
      <c r="R26" s="23"/>
      <c r="S26" s="19"/>
      <c r="T26" s="19" t="s">
        <v>146</v>
      </c>
      <c r="U26" s="46"/>
      <c r="V26" s="46"/>
      <c r="W26" s="19"/>
      <c r="AC26" s="23"/>
      <c r="AD26" s="23"/>
      <c r="AE26" s="23"/>
      <c r="AF26" s="23"/>
      <c r="AG26" s="23"/>
      <c r="AH26" s="23"/>
      <c r="AI26" s="14"/>
    </row>
    <row r="27" spans="1:35" ht="21" customHeight="1" thickBot="1">
      <c r="A27" s="454" t="s">
        <v>151</v>
      </c>
      <c r="B27" s="454"/>
      <c r="C27" s="454"/>
      <c r="D27" s="454"/>
      <c r="E27" s="454"/>
      <c r="F27" s="454"/>
      <c r="G27" s="454"/>
      <c r="H27" s="454"/>
      <c r="I27" s="454"/>
      <c r="J27" s="454"/>
      <c r="K27" s="454"/>
      <c r="L27" s="454"/>
      <c r="M27" s="454"/>
      <c r="N27" s="454"/>
      <c r="O27" s="454"/>
      <c r="R27" s="23"/>
      <c r="S27" s="19"/>
      <c r="U27" s="46"/>
      <c r="V27" s="46"/>
      <c r="W27" s="19"/>
      <c r="AC27" s="23"/>
      <c r="AD27" s="23"/>
      <c r="AE27" s="23"/>
      <c r="AF27" s="23"/>
      <c r="AG27" s="23"/>
      <c r="AH27" s="23"/>
      <c r="AI27" s="14"/>
    </row>
    <row r="28" spans="1:35" ht="21" customHeight="1">
      <c r="A28" s="430" t="s">
        <v>122</v>
      </c>
      <c r="B28" s="431"/>
      <c r="C28" s="434" t="s">
        <v>45</v>
      </c>
      <c r="D28" s="435"/>
      <c r="E28" s="435"/>
      <c r="F28" s="436">
        <v>1300</v>
      </c>
      <c r="G28" s="437"/>
      <c r="H28" s="120" t="s">
        <v>70</v>
      </c>
      <c r="I28" s="121">
        <f>F25</f>
        <v>9</v>
      </c>
      <c r="J28" s="122" t="s">
        <v>6</v>
      </c>
      <c r="K28" s="123" t="s">
        <v>71</v>
      </c>
      <c r="L28" s="438">
        <f>F28*I28</f>
        <v>11700</v>
      </c>
      <c r="M28" s="439"/>
      <c r="N28" s="440"/>
      <c r="O28" s="124" t="s">
        <v>48</v>
      </c>
      <c r="S28" s="23"/>
      <c r="V28" s="46"/>
      <c r="W28" s="46"/>
      <c r="AD28" s="23"/>
      <c r="AE28" s="23"/>
      <c r="AF28" s="23"/>
      <c r="AG28" s="23"/>
      <c r="AH28" s="23"/>
      <c r="AI28" s="23"/>
    </row>
    <row r="29" spans="1:35" ht="21" customHeight="1">
      <c r="A29" s="432"/>
      <c r="B29" s="433"/>
      <c r="C29" s="441" t="s">
        <v>46</v>
      </c>
      <c r="D29" s="442"/>
      <c r="E29" s="442"/>
      <c r="F29" s="428">
        <v>2000</v>
      </c>
      <c r="G29" s="429"/>
      <c r="H29" s="125" t="s">
        <v>70</v>
      </c>
      <c r="I29" s="126">
        <f>I25</f>
        <v>4</v>
      </c>
      <c r="J29" s="127" t="s">
        <v>6</v>
      </c>
      <c r="K29" s="128" t="s">
        <v>71</v>
      </c>
      <c r="L29" s="468">
        <f>F29*I29</f>
        <v>8000</v>
      </c>
      <c r="M29" s="469"/>
      <c r="N29" s="470"/>
      <c r="O29" s="129" t="s">
        <v>48</v>
      </c>
      <c r="S29" s="23"/>
      <c r="V29" s="46"/>
      <c r="W29" s="46"/>
      <c r="AD29" s="23"/>
      <c r="AE29" s="23"/>
      <c r="AF29" s="23"/>
      <c r="AG29" s="23"/>
      <c r="AH29" s="23"/>
      <c r="AI29" s="23"/>
    </row>
    <row r="30" spans="1:35" ht="21" customHeight="1">
      <c r="A30" s="466" t="s">
        <v>123</v>
      </c>
      <c r="B30" s="467"/>
      <c r="C30" s="441" t="s">
        <v>35</v>
      </c>
      <c r="D30" s="442"/>
      <c r="E30" s="442"/>
      <c r="F30" s="428">
        <v>700</v>
      </c>
      <c r="G30" s="429"/>
      <c r="H30" s="125" t="s">
        <v>70</v>
      </c>
      <c r="I30" s="126">
        <f>K25</f>
        <v>6</v>
      </c>
      <c r="J30" s="127" t="s">
        <v>72</v>
      </c>
      <c r="K30" s="128" t="s">
        <v>71</v>
      </c>
      <c r="L30" s="468">
        <f>F30*I30</f>
        <v>4200</v>
      </c>
      <c r="M30" s="469"/>
      <c r="N30" s="470"/>
      <c r="O30" s="129" t="s">
        <v>48</v>
      </c>
      <c r="S30" s="23"/>
      <c r="V30" s="46"/>
      <c r="W30" s="46"/>
      <c r="AD30" s="23"/>
      <c r="AE30" s="23"/>
      <c r="AF30" s="23"/>
      <c r="AG30" s="23"/>
      <c r="AH30" s="23"/>
      <c r="AI30" s="23"/>
    </row>
    <row r="31" spans="1:35" ht="21" customHeight="1">
      <c r="A31" s="461" t="s">
        <v>38</v>
      </c>
      <c r="B31" s="462"/>
      <c r="C31" s="441" t="s">
        <v>229</v>
      </c>
      <c r="D31" s="442"/>
      <c r="E31" s="442"/>
      <c r="F31" s="428">
        <v>2000</v>
      </c>
      <c r="G31" s="429"/>
      <c r="H31" s="125" t="s">
        <v>70</v>
      </c>
      <c r="I31" s="126">
        <f>L25</f>
        <v>1</v>
      </c>
      <c r="J31" s="127" t="s">
        <v>72</v>
      </c>
      <c r="K31" s="128" t="s">
        <v>71</v>
      </c>
      <c r="L31" s="468">
        <f>F31*I31</f>
        <v>2000</v>
      </c>
      <c r="M31" s="469"/>
      <c r="N31" s="470"/>
      <c r="O31" s="129" t="s">
        <v>48</v>
      </c>
      <c r="S31" s="23"/>
      <c r="AD31" s="23"/>
      <c r="AE31" s="23"/>
      <c r="AF31" s="23"/>
      <c r="AG31" s="23"/>
      <c r="AH31" s="23"/>
      <c r="AI31" s="23"/>
    </row>
    <row r="32" spans="1:35" ht="21" customHeight="1" thickBot="1">
      <c r="A32" s="461" t="s">
        <v>101</v>
      </c>
      <c r="B32" s="462"/>
      <c r="C32" s="451" t="s">
        <v>124</v>
      </c>
      <c r="D32" s="452"/>
      <c r="E32" s="452"/>
      <c r="F32" s="452"/>
      <c r="G32" s="452"/>
      <c r="H32" s="453"/>
      <c r="I32" s="130">
        <f>COUNTIF(K17:K20,"〇")</f>
        <v>2</v>
      </c>
      <c r="J32" s="127" t="s">
        <v>125</v>
      </c>
      <c r="K32" s="128" t="s">
        <v>71</v>
      </c>
      <c r="L32" s="463">
        <f>I32*0</f>
        <v>0</v>
      </c>
      <c r="M32" s="464"/>
      <c r="N32" s="465"/>
      <c r="O32" s="129" t="s">
        <v>48</v>
      </c>
      <c r="S32" s="23"/>
      <c r="AD32" s="23"/>
      <c r="AE32" s="23"/>
      <c r="AF32" s="23"/>
      <c r="AG32" s="23"/>
      <c r="AH32" s="23"/>
      <c r="AI32" s="23"/>
    </row>
    <row r="33" spans="1:15" ht="32.1" customHeight="1" thickBot="1">
      <c r="A33" s="455" t="s">
        <v>47</v>
      </c>
      <c r="B33" s="456"/>
      <c r="C33" s="456"/>
      <c r="D33" s="456"/>
      <c r="E33" s="456"/>
      <c r="F33" s="456"/>
      <c r="G33" s="456"/>
      <c r="H33" s="456"/>
      <c r="I33" s="456"/>
      <c r="J33" s="456"/>
      <c r="K33" s="131" t="s">
        <v>71</v>
      </c>
      <c r="L33" s="457">
        <f>SUM(L28:N32)</f>
        <v>25900</v>
      </c>
      <c r="M33" s="458"/>
      <c r="N33" s="459"/>
      <c r="O33" s="132" t="s">
        <v>48</v>
      </c>
    </row>
    <row r="35" spans="1:15" s="17" customFormat="1">
      <c r="A35" s="58" t="s">
        <v>126</v>
      </c>
      <c r="B35" s="58"/>
    </row>
    <row r="36" spans="1:15" s="17" customFormat="1">
      <c r="A36" s="58"/>
      <c r="B36" s="58"/>
    </row>
    <row r="37" spans="1:15" s="17" customFormat="1">
      <c r="B37" s="17" t="s">
        <v>127</v>
      </c>
    </row>
    <row r="38" spans="1:15" s="17" customFormat="1">
      <c r="B38" s="17" t="s">
        <v>128</v>
      </c>
    </row>
    <row r="39" spans="1:15" s="17" customFormat="1">
      <c r="B39" s="17" t="s">
        <v>129</v>
      </c>
    </row>
    <row r="40" spans="1:15" s="17" customFormat="1"/>
    <row r="41" spans="1:15" s="17" customFormat="1" ht="26.25" customHeight="1">
      <c r="B41" s="17" t="s">
        <v>130</v>
      </c>
      <c r="D41" s="59" t="s">
        <v>131</v>
      </c>
    </row>
    <row r="42" spans="1:15" s="17" customFormat="1" ht="26.25" customHeight="1">
      <c r="B42" s="17" t="s">
        <v>132</v>
      </c>
      <c r="D42" s="59" t="s">
        <v>133</v>
      </c>
    </row>
    <row r="43" spans="1:15" s="17" customFormat="1" ht="26.25" customHeight="1">
      <c r="B43" s="17" t="s">
        <v>134</v>
      </c>
      <c r="D43" s="59" t="s">
        <v>228</v>
      </c>
    </row>
  </sheetData>
  <protectedRanges>
    <protectedRange sqref="B34:M34" name="範囲7"/>
    <protectedRange sqref="C10:C12 F8:I12 D7:H7" name="範囲1"/>
    <protectedRange sqref="A25:B25" name="範囲8"/>
    <protectedRange sqref="D25:E25" name="範囲9"/>
    <protectedRange sqref="G25:H25" name="範囲10"/>
    <protectedRange sqref="K25" name="範囲11"/>
    <protectedRange sqref="A26:B26" name="範囲8_1"/>
    <protectedRange sqref="D26" name="範囲9_1"/>
    <protectedRange sqref="G26" name="範囲10_1"/>
    <protectedRange sqref="H26 L26" name="範囲11_1"/>
    <protectedRange sqref="A27:B27" name="範囲8_1_1"/>
    <protectedRange sqref="D27" name="範囲9_1_1"/>
    <protectedRange sqref="G27:H27" name="範囲10_1_1"/>
    <protectedRange sqref="E27 L27" name="範囲11_1_1"/>
  </protectedRanges>
  <mergeCells count="71">
    <mergeCell ref="C32:H32"/>
    <mergeCell ref="A31:B31"/>
    <mergeCell ref="A32:B32"/>
    <mergeCell ref="A33:J33"/>
    <mergeCell ref="L33:N33"/>
    <mergeCell ref="L32:N32"/>
    <mergeCell ref="A30:B30"/>
    <mergeCell ref="C30:E30"/>
    <mergeCell ref="F30:G30"/>
    <mergeCell ref="L30:N30"/>
    <mergeCell ref="C31:E31"/>
    <mergeCell ref="F31:G31"/>
    <mergeCell ref="L31:N31"/>
    <mergeCell ref="A28:B29"/>
    <mergeCell ref="C28:E28"/>
    <mergeCell ref="F28:G28"/>
    <mergeCell ref="L28:N28"/>
    <mergeCell ref="C29:E29"/>
    <mergeCell ref="F29:G29"/>
    <mergeCell ref="L29:N29"/>
    <mergeCell ref="A27:O27"/>
    <mergeCell ref="A18:B18"/>
    <mergeCell ref="C18:E18"/>
    <mergeCell ref="F18:H18"/>
    <mergeCell ref="I18:J18"/>
    <mergeCell ref="A19:B19"/>
    <mergeCell ref="C19:E19"/>
    <mergeCell ref="F19:H19"/>
    <mergeCell ref="I19:J19"/>
    <mergeCell ref="A20:B20"/>
    <mergeCell ref="C20:E20"/>
    <mergeCell ref="F20:H20"/>
    <mergeCell ref="I20:J20"/>
    <mergeCell ref="A23:C23"/>
    <mergeCell ref="D23:F23"/>
    <mergeCell ref="G23:I23"/>
    <mergeCell ref="A17:B17"/>
    <mergeCell ref="C17:E17"/>
    <mergeCell ref="F17:H17"/>
    <mergeCell ref="I17:J17"/>
    <mergeCell ref="H26:K26"/>
    <mergeCell ref="A15:B16"/>
    <mergeCell ref="C15:E16"/>
    <mergeCell ref="F15:J15"/>
    <mergeCell ref="F16:H16"/>
    <mergeCell ref="I16:J16"/>
    <mergeCell ref="A11:C11"/>
    <mergeCell ref="D11:H11"/>
    <mergeCell ref="I11:K11"/>
    <mergeCell ref="L11:P11"/>
    <mergeCell ref="A12:C12"/>
    <mergeCell ref="D12:H12"/>
    <mergeCell ref="I12:K12"/>
    <mergeCell ref="L12:P12"/>
    <mergeCell ref="A9:C10"/>
    <mergeCell ref="D9:G10"/>
    <mergeCell ref="H9:H10"/>
    <mergeCell ref="I9:K10"/>
    <mergeCell ref="M9:P9"/>
    <mergeCell ref="M10:P10"/>
    <mergeCell ref="A7:C7"/>
    <mergeCell ref="D7:O7"/>
    <mergeCell ref="A8:C8"/>
    <mergeCell ref="E8:F8"/>
    <mergeCell ref="G8:P8"/>
    <mergeCell ref="A1:G1"/>
    <mergeCell ref="H1:J1"/>
    <mergeCell ref="N2:P3"/>
    <mergeCell ref="Q2:Q3"/>
    <mergeCell ref="A4:E4"/>
    <mergeCell ref="F4:K4"/>
  </mergeCells>
  <phoneticPr fontId="2"/>
  <conditionalFormatting sqref="H26:K26">
    <cfRule type="cellIs" dxfId="5" priority="1" stopIfTrue="1" operator="equal">
      <formula>"一人１冊購入すること↑"</formula>
    </cfRule>
  </conditionalFormatting>
  <dataValidations count="3">
    <dataValidation type="list" allowBlank="1" showInputMessage="1" showErrorMessage="1" sqref="I17:J19" xr:uid="{00000000-0002-0000-0100-000000000000}">
      <formula1>$W$18:$W$22</formula1>
    </dataValidation>
    <dataValidation showInputMessage="1" showErrorMessage="1" sqref="A5:B5" xr:uid="{00000000-0002-0000-0100-000001000000}"/>
    <dataValidation type="list" allowBlank="1" showInputMessage="1" showErrorMessage="1" sqref="I20" xr:uid="{00000000-0002-0000-0100-000002000000}">
      <formula1>#REF!</formula1>
    </dataValidation>
  </dataValidations>
  <pageMargins left="0.78740157480314965" right="0.78740157480314965" top="0.98425196850393704" bottom="0.78740157480314965" header="0.51181102362204722" footer="0.51181102362204722"/>
  <pageSetup paperSize="9" scale="82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95"/>
  <sheetViews>
    <sheetView topLeftCell="A7" workbookViewId="0">
      <selection activeCell="K16" sqref="K16"/>
    </sheetView>
  </sheetViews>
  <sheetFormatPr defaultColWidth="8.875" defaultRowHeight="13.5"/>
  <cols>
    <col min="1" max="1" width="3.375" customWidth="1"/>
    <col min="2" max="2" width="5.625" customWidth="1"/>
    <col min="3" max="8" width="8.875" customWidth="1"/>
    <col min="9" max="9" width="5.625" customWidth="1"/>
    <col min="10" max="10" width="11.125" customWidth="1"/>
    <col min="11" max="12" width="8.125" customWidth="1"/>
    <col min="13" max="13" width="8.125" style="6" customWidth="1"/>
    <col min="14" max="18" width="8.125" customWidth="1"/>
    <col min="19" max="19" width="8.125" style="3" customWidth="1"/>
    <col min="20" max="21" width="8.875" style="3" customWidth="1"/>
    <col min="22" max="22" width="8.875" customWidth="1"/>
    <col min="23" max="32" width="4.5" customWidth="1"/>
    <col min="33" max="34" width="4.375" customWidth="1"/>
    <col min="35" max="43" width="2.625" customWidth="1"/>
    <col min="44" max="44" width="5.125" customWidth="1"/>
  </cols>
  <sheetData>
    <row r="1" spans="1:32" s="98" customFormat="1" ht="23.1" customHeight="1" thickTop="1">
      <c r="A1" s="541" t="s">
        <v>0</v>
      </c>
      <c r="B1" s="541"/>
      <c r="C1" s="538" t="s">
        <v>225</v>
      </c>
      <c r="D1" s="538"/>
      <c r="E1" s="538"/>
      <c r="G1" s="334" t="s">
        <v>1</v>
      </c>
      <c r="H1" s="538" t="s">
        <v>67</v>
      </c>
      <c r="I1" s="538"/>
      <c r="J1" s="335"/>
      <c r="K1" s="549" t="s">
        <v>26</v>
      </c>
      <c r="L1" s="546"/>
      <c r="M1" s="548"/>
      <c r="N1" s="545" t="s">
        <v>29</v>
      </c>
      <c r="O1" s="546"/>
      <c r="P1" s="548"/>
      <c r="Q1" s="545" t="s">
        <v>30</v>
      </c>
      <c r="R1" s="546"/>
      <c r="S1" s="547"/>
    </row>
    <row r="2" spans="1:32" s="98" customFormat="1" ht="23.1" customHeight="1">
      <c r="A2" s="543" t="s">
        <v>21</v>
      </c>
      <c r="B2" s="543"/>
      <c r="C2" s="542">
        <v>45928</v>
      </c>
      <c r="D2" s="542"/>
      <c r="G2" s="101" t="s">
        <v>22</v>
      </c>
      <c r="H2" s="544"/>
      <c r="I2" s="544"/>
      <c r="K2" s="140" t="s">
        <v>27</v>
      </c>
      <c r="L2" s="141" t="s">
        <v>28</v>
      </c>
      <c r="M2" s="142" t="s">
        <v>20</v>
      </c>
      <c r="N2" s="142" t="s">
        <v>27</v>
      </c>
      <c r="O2" s="143" t="s">
        <v>28</v>
      </c>
      <c r="P2" s="157" t="s">
        <v>20</v>
      </c>
      <c r="Q2" s="141" t="s">
        <v>27</v>
      </c>
      <c r="R2" s="141" t="s">
        <v>28</v>
      </c>
      <c r="S2" s="158" t="s">
        <v>20</v>
      </c>
    </row>
    <row r="3" spans="1:32" ht="23.1" customHeight="1" thickBot="1">
      <c r="A3" s="552" t="s">
        <v>23</v>
      </c>
      <c r="B3" s="552"/>
      <c r="C3" s="544"/>
      <c r="D3" s="544"/>
      <c r="E3" s="544"/>
      <c r="G3" s="164" t="s">
        <v>24</v>
      </c>
      <c r="H3" s="550"/>
      <c r="I3" s="550"/>
      <c r="J3" s="551"/>
      <c r="K3" s="159">
        <f>COUNTIF(I6:I55,1)</f>
        <v>0</v>
      </c>
      <c r="L3" s="160">
        <f>COUNTIF(I6:I55,2)</f>
        <v>0</v>
      </c>
      <c r="M3" s="161">
        <f>SUM(K3:L3)</f>
        <v>0</v>
      </c>
      <c r="N3" s="161">
        <f>SUMIFS($S$6:$S$55,$I$6:$I$55,1)</f>
        <v>0</v>
      </c>
      <c r="O3" s="160">
        <f>SUMIFS($S$6:$S$55,$I$6:$I$55,2)</f>
        <v>0</v>
      </c>
      <c r="P3" s="161">
        <f>SUM(N3:O3)</f>
        <v>0</v>
      </c>
      <c r="Q3" s="160">
        <f>SUMIFS($S$58:$S$67,$I$58:$I$67,1)</f>
        <v>0</v>
      </c>
      <c r="R3" s="160">
        <f>SUMIFS($S$58:$S$67,$I$58:$I$67,2)</f>
        <v>0</v>
      </c>
      <c r="S3" s="162">
        <f>SUM(Q3:R3)</f>
        <v>0</v>
      </c>
      <c r="T3"/>
      <c r="U3"/>
    </row>
    <row r="4" spans="1:32" ht="9.9499999999999993" customHeight="1" thickTop="1" thickBot="1">
      <c r="A4" s="6"/>
      <c r="G4" s="103"/>
      <c r="M4"/>
      <c r="R4" s="3"/>
      <c r="S4"/>
      <c r="T4"/>
      <c r="U4" s="136"/>
      <c r="V4" s="136"/>
      <c r="W4" s="135"/>
      <c r="X4" s="135"/>
      <c r="Y4" s="136"/>
      <c r="Z4" s="135"/>
      <c r="AA4" s="135"/>
      <c r="AB4" s="135"/>
      <c r="AC4" s="136"/>
      <c r="AD4" s="136"/>
      <c r="AE4" s="135"/>
      <c r="AF4" s="135"/>
    </row>
    <row r="5" spans="1:32" s="5" customFormat="1" ht="17.100000000000001" customHeight="1">
      <c r="A5" s="184"/>
      <c r="B5" s="185" t="s">
        <v>167</v>
      </c>
      <c r="C5" s="471" t="s">
        <v>172</v>
      </c>
      <c r="D5" s="472"/>
      <c r="E5" s="471" t="s">
        <v>173</v>
      </c>
      <c r="F5" s="472"/>
      <c r="G5" s="473" t="s">
        <v>168</v>
      </c>
      <c r="H5" s="474"/>
      <c r="I5" s="186" t="s">
        <v>169</v>
      </c>
      <c r="J5" s="185" t="s">
        <v>170</v>
      </c>
      <c r="K5" s="187" t="s">
        <v>154</v>
      </c>
      <c r="L5" s="187" t="s">
        <v>174</v>
      </c>
      <c r="M5" s="188" t="s">
        <v>6</v>
      </c>
      <c r="N5" s="189" t="s">
        <v>7</v>
      </c>
      <c r="O5" s="189" t="s">
        <v>171</v>
      </c>
      <c r="P5" s="188" t="s">
        <v>6</v>
      </c>
      <c r="Q5" s="189" t="s">
        <v>7</v>
      </c>
      <c r="R5" s="190" t="s">
        <v>171</v>
      </c>
      <c r="S5" s="191" t="s">
        <v>190</v>
      </c>
    </row>
    <row r="6" spans="1:32" ht="17.100000000000001" customHeight="1">
      <c r="A6" s="194">
        <v>1</v>
      </c>
      <c r="B6" s="195"/>
      <c r="C6" s="493"/>
      <c r="D6" s="494"/>
      <c r="E6" s="539"/>
      <c r="F6" s="540"/>
      <c r="G6" s="497" t="str">
        <f>IF(C6&lt;&gt;"",C3,"")</f>
        <v/>
      </c>
      <c r="H6" s="498"/>
      <c r="I6" s="196"/>
      <c r="J6" s="197"/>
      <c r="K6" s="198" t="str">
        <f>IF(J6="","",DATEDIF(J6,$C$2,"Y"))</f>
        <v/>
      </c>
      <c r="L6" s="198" t="str">
        <f t="shared" ref="L6:L37" si="0">IF(K6="","",VLOOKUP(K6,$A$83:$B$95,2))</f>
        <v/>
      </c>
      <c r="M6" s="230"/>
      <c r="N6" s="200"/>
      <c r="O6" s="200"/>
      <c r="P6" s="230"/>
      <c r="Q6" s="200"/>
      <c r="R6" s="201"/>
      <c r="S6" s="202">
        <f>COUNTA(M6,P6)</f>
        <v>0</v>
      </c>
      <c r="T6"/>
      <c r="U6"/>
    </row>
    <row r="7" spans="1:32" ht="17.100000000000001" customHeight="1">
      <c r="A7" s="203">
        <v>2</v>
      </c>
      <c r="B7" s="204"/>
      <c r="C7" s="487"/>
      <c r="D7" s="488"/>
      <c r="E7" s="512"/>
      <c r="F7" s="513"/>
      <c r="G7" s="491" t="str">
        <f>IF(C7&lt;&gt;"",G6,"")</f>
        <v/>
      </c>
      <c r="H7" s="492"/>
      <c r="I7" s="205"/>
      <c r="J7" s="206"/>
      <c r="K7" s="207" t="str">
        <f t="shared" ref="K7:K55" si="1">IF(J7="","",DATEDIF(J7,$C$2,"Y"))</f>
        <v/>
      </c>
      <c r="L7" s="207" t="str">
        <f t="shared" si="0"/>
        <v/>
      </c>
      <c r="M7" s="231"/>
      <c r="N7" s="209"/>
      <c r="O7" s="209"/>
      <c r="P7" s="231"/>
      <c r="Q7" s="209"/>
      <c r="R7" s="210"/>
      <c r="S7" s="211">
        <f t="shared" ref="S7:S55" si="2">COUNTA(M7,P7)</f>
        <v>0</v>
      </c>
      <c r="T7"/>
      <c r="U7"/>
    </row>
    <row r="8" spans="1:32" ht="17.100000000000001" customHeight="1">
      <c r="A8" s="203">
        <v>3</v>
      </c>
      <c r="B8" s="204"/>
      <c r="C8" s="487"/>
      <c r="D8" s="488"/>
      <c r="E8" s="512"/>
      <c r="F8" s="513"/>
      <c r="G8" s="491" t="str">
        <f t="shared" ref="G8:G55" si="3">IF(C8&lt;&gt;"",G7,"")</f>
        <v/>
      </c>
      <c r="H8" s="492"/>
      <c r="I8" s="205"/>
      <c r="J8" s="206"/>
      <c r="K8" s="207" t="str">
        <f t="shared" si="1"/>
        <v/>
      </c>
      <c r="L8" s="207" t="str">
        <f t="shared" si="0"/>
        <v/>
      </c>
      <c r="M8" s="231"/>
      <c r="N8" s="209"/>
      <c r="O8" s="209"/>
      <c r="P8" s="231"/>
      <c r="Q8" s="209"/>
      <c r="R8" s="210"/>
      <c r="S8" s="211">
        <f t="shared" si="2"/>
        <v>0</v>
      </c>
      <c r="T8"/>
      <c r="U8"/>
    </row>
    <row r="9" spans="1:32" ht="17.100000000000001" customHeight="1">
      <c r="A9" s="203">
        <v>4</v>
      </c>
      <c r="B9" s="204"/>
      <c r="C9" s="487"/>
      <c r="D9" s="488"/>
      <c r="E9" s="512"/>
      <c r="F9" s="513"/>
      <c r="G9" s="491" t="str">
        <f t="shared" si="3"/>
        <v/>
      </c>
      <c r="H9" s="492"/>
      <c r="I9" s="205"/>
      <c r="J9" s="206"/>
      <c r="K9" s="207" t="str">
        <f t="shared" si="1"/>
        <v/>
      </c>
      <c r="L9" s="207" t="str">
        <f t="shared" si="0"/>
        <v/>
      </c>
      <c r="M9" s="231"/>
      <c r="N9" s="209"/>
      <c r="O9" s="209"/>
      <c r="P9" s="231"/>
      <c r="Q9" s="209"/>
      <c r="R9" s="210"/>
      <c r="S9" s="211">
        <f t="shared" si="2"/>
        <v>0</v>
      </c>
      <c r="T9"/>
      <c r="U9"/>
    </row>
    <row r="10" spans="1:32" ht="17.100000000000001" customHeight="1" thickBot="1">
      <c r="A10" s="212">
        <v>5</v>
      </c>
      <c r="B10" s="213"/>
      <c r="C10" s="514"/>
      <c r="D10" s="515"/>
      <c r="E10" s="516"/>
      <c r="F10" s="517"/>
      <c r="G10" s="499" t="str">
        <f t="shared" si="3"/>
        <v/>
      </c>
      <c r="H10" s="500"/>
      <c r="I10" s="214"/>
      <c r="J10" s="215"/>
      <c r="K10" s="216" t="str">
        <f t="shared" si="1"/>
        <v/>
      </c>
      <c r="L10" s="216" t="str">
        <f t="shared" si="0"/>
        <v/>
      </c>
      <c r="M10" s="232"/>
      <c r="N10" s="218"/>
      <c r="O10" s="218"/>
      <c r="P10" s="232"/>
      <c r="Q10" s="218"/>
      <c r="R10" s="219"/>
      <c r="S10" s="220">
        <f t="shared" si="2"/>
        <v>0</v>
      </c>
      <c r="T10"/>
      <c r="U10"/>
    </row>
    <row r="11" spans="1:32" ht="17.100000000000001" customHeight="1">
      <c r="A11" s="221">
        <v>6</v>
      </c>
      <c r="B11" s="222"/>
      <c r="C11" s="520"/>
      <c r="D11" s="521"/>
      <c r="E11" s="534"/>
      <c r="F11" s="535"/>
      <c r="G11" s="522" t="str">
        <f t="shared" si="3"/>
        <v/>
      </c>
      <c r="H11" s="523"/>
      <c r="I11" s="223"/>
      <c r="J11" s="224"/>
      <c r="K11" s="225" t="str">
        <f t="shared" si="1"/>
        <v/>
      </c>
      <c r="L11" s="225" t="str">
        <f t="shared" si="0"/>
        <v/>
      </c>
      <c r="M11" s="233"/>
      <c r="N11" s="227"/>
      <c r="O11" s="227"/>
      <c r="P11" s="233"/>
      <c r="Q11" s="227"/>
      <c r="R11" s="228"/>
      <c r="S11" s="229">
        <f t="shared" si="2"/>
        <v>0</v>
      </c>
      <c r="T11"/>
      <c r="U11"/>
    </row>
    <row r="12" spans="1:32" ht="17.100000000000001" customHeight="1">
      <c r="A12" s="203">
        <v>7</v>
      </c>
      <c r="B12" s="204"/>
      <c r="C12" s="487"/>
      <c r="D12" s="488"/>
      <c r="E12" s="512"/>
      <c r="F12" s="513"/>
      <c r="G12" s="491" t="str">
        <f t="shared" si="3"/>
        <v/>
      </c>
      <c r="H12" s="492"/>
      <c r="I12" s="205"/>
      <c r="J12" s="206"/>
      <c r="K12" s="207" t="str">
        <f t="shared" si="1"/>
        <v/>
      </c>
      <c r="L12" s="207" t="str">
        <f t="shared" si="0"/>
        <v/>
      </c>
      <c r="M12" s="231"/>
      <c r="N12" s="209"/>
      <c r="O12" s="209"/>
      <c r="P12" s="231"/>
      <c r="Q12" s="209"/>
      <c r="R12" s="210"/>
      <c r="S12" s="211">
        <f t="shared" si="2"/>
        <v>0</v>
      </c>
      <c r="T12"/>
      <c r="U12"/>
    </row>
    <row r="13" spans="1:32" ht="17.100000000000001" customHeight="1">
      <c r="A13" s="203">
        <v>8</v>
      </c>
      <c r="B13" s="204"/>
      <c r="C13" s="487"/>
      <c r="D13" s="488"/>
      <c r="E13" s="512"/>
      <c r="F13" s="513"/>
      <c r="G13" s="491" t="str">
        <f t="shared" si="3"/>
        <v/>
      </c>
      <c r="H13" s="492"/>
      <c r="I13" s="205"/>
      <c r="J13" s="206"/>
      <c r="K13" s="207" t="str">
        <f t="shared" si="1"/>
        <v/>
      </c>
      <c r="L13" s="207" t="str">
        <f t="shared" si="0"/>
        <v/>
      </c>
      <c r="M13" s="231"/>
      <c r="N13" s="209"/>
      <c r="O13" s="209"/>
      <c r="P13" s="231"/>
      <c r="Q13" s="209"/>
      <c r="R13" s="210"/>
      <c r="S13" s="211">
        <f t="shared" si="2"/>
        <v>0</v>
      </c>
      <c r="T13"/>
      <c r="U13"/>
    </row>
    <row r="14" spans="1:32" ht="17.100000000000001" customHeight="1">
      <c r="A14" s="203">
        <v>9</v>
      </c>
      <c r="B14" s="204"/>
      <c r="C14" s="487"/>
      <c r="D14" s="488"/>
      <c r="E14" s="512"/>
      <c r="F14" s="513"/>
      <c r="G14" s="491" t="str">
        <f t="shared" si="3"/>
        <v/>
      </c>
      <c r="H14" s="492"/>
      <c r="I14" s="205"/>
      <c r="J14" s="206"/>
      <c r="K14" s="207" t="str">
        <f t="shared" si="1"/>
        <v/>
      </c>
      <c r="L14" s="207" t="str">
        <f t="shared" si="0"/>
        <v/>
      </c>
      <c r="M14" s="231"/>
      <c r="N14" s="209"/>
      <c r="O14" s="209"/>
      <c r="P14" s="231"/>
      <c r="Q14" s="209"/>
      <c r="R14" s="210"/>
      <c r="S14" s="211">
        <f t="shared" si="2"/>
        <v>0</v>
      </c>
      <c r="T14"/>
      <c r="U14"/>
    </row>
    <row r="15" spans="1:32" ht="17.100000000000001" customHeight="1" thickBot="1">
      <c r="A15" s="212">
        <v>10</v>
      </c>
      <c r="B15" s="213"/>
      <c r="C15" s="514"/>
      <c r="D15" s="515"/>
      <c r="E15" s="516"/>
      <c r="F15" s="517"/>
      <c r="G15" s="499" t="str">
        <f t="shared" si="3"/>
        <v/>
      </c>
      <c r="H15" s="500"/>
      <c r="I15" s="214"/>
      <c r="J15" s="215"/>
      <c r="K15" s="216" t="str">
        <f t="shared" si="1"/>
        <v/>
      </c>
      <c r="L15" s="216" t="str">
        <f t="shared" si="0"/>
        <v/>
      </c>
      <c r="M15" s="232"/>
      <c r="N15" s="218"/>
      <c r="O15" s="218"/>
      <c r="P15" s="232"/>
      <c r="Q15" s="218"/>
      <c r="R15" s="219"/>
      <c r="S15" s="220">
        <f t="shared" si="2"/>
        <v>0</v>
      </c>
      <c r="T15"/>
      <c r="U15"/>
    </row>
    <row r="16" spans="1:32" ht="17.100000000000001" customHeight="1">
      <c r="A16" s="221">
        <v>11</v>
      </c>
      <c r="B16" s="222"/>
      <c r="C16" s="520"/>
      <c r="D16" s="521"/>
      <c r="E16" s="534"/>
      <c r="F16" s="535"/>
      <c r="G16" s="522" t="str">
        <f t="shared" si="3"/>
        <v/>
      </c>
      <c r="H16" s="523"/>
      <c r="I16" s="223"/>
      <c r="J16" s="224"/>
      <c r="K16" s="225" t="str">
        <f t="shared" si="1"/>
        <v/>
      </c>
      <c r="L16" s="225" t="str">
        <f t="shared" si="0"/>
        <v/>
      </c>
      <c r="M16" s="233"/>
      <c r="N16" s="227"/>
      <c r="O16" s="227"/>
      <c r="P16" s="233"/>
      <c r="Q16" s="227"/>
      <c r="R16" s="228"/>
      <c r="S16" s="229">
        <f t="shared" si="2"/>
        <v>0</v>
      </c>
      <c r="T16"/>
      <c r="U16"/>
    </row>
    <row r="17" spans="1:21" ht="17.100000000000001" customHeight="1">
      <c r="A17" s="203">
        <v>12</v>
      </c>
      <c r="B17" s="204"/>
      <c r="C17" s="487"/>
      <c r="D17" s="488"/>
      <c r="E17" s="512"/>
      <c r="F17" s="513"/>
      <c r="G17" s="491" t="str">
        <f t="shared" si="3"/>
        <v/>
      </c>
      <c r="H17" s="492"/>
      <c r="I17" s="205"/>
      <c r="J17" s="206"/>
      <c r="K17" s="207" t="str">
        <f t="shared" si="1"/>
        <v/>
      </c>
      <c r="L17" s="207" t="str">
        <f t="shared" si="0"/>
        <v/>
      </c>
      <c r="M17" s="231"/>
      <c r="N17" s="209"/>
      <c r="O17" s="209"/>
      <c r="P17" s="231"/>
      <c r="Q17" s="209"/>
      <c r="R17" s="210"/>
      <c r="S17" s="211">
        <f t="shared" si="2"/>
        <v>0</v>
      </c>
      <c r="T17"/>
      <c r="U17"/>
    </row>
    <row r="18" spans="1:21" ht="17.100000000000001" customHeight="1">
      <c r="A18" s="203">
        <v>13</v>
      </c>
      <c r="B18" s="204"/>
      <c r="C18" s="487"/>
      <c r="D18" s="488"/>
      <c r="E18" s="512"/>
      <c r="F18" s="513"/>
      <c r="G18" s="491" t="str">
        <f t="shared" si="3"/>
        <v/>
      </c>
      <c r="H18" s="492"/>
      <c r="I18" s="205"/>
      <c r="J18" s="206"/>
      <c r="K18" s="207" t="str">
        <f t="shared" si="1"/>
        <v/>
      </c>
      <c r="L18" s="207" t="str">
        <f t="shared" si="0"/>
        <v/>
      </c>
      <c r="M18" s="231"/>
      <c r="N18" s="209"/>
      <c r="O18" s="209"/>
      <c r="P18" s="231"/>
      <c r="Q18" s="209"/>
      <c r="R18" s="210"/>
      <c r="S18" s="211">
        <f t="shared" si="2"/>
        <v>0</v>
      </c>
      <c r="T18"/>
      <c r="U18"/>
    </row>
    <row r="19" spans="1:21" ht="17.100000000000001" customHeight="1">
      <c r="A19" s="203">
        <v>14</v>
      </c>
      <c r="B19" s="204"/>
      <c r="C19" s="487"/>
      <c r="D19" s="488"/>
      <c r="E19" s="512"/>
      <c r="F19" s="513"/>
      <c r="G19" s="491" t="str">
        <f t="shared" si="3"/>
        <v/>
      </c>
      <c r="H19" s="492"/>
      <c r="I19" s="205"/>
      <c r="J19" s="206"/>
      <c r="K19" s="207" t="str">
        <f t="shared" si="1"/>
        <v/>
      </c>
      <c r="L19" s="207" t="str">
        <f t="shared" si="0"/>
        <v/>
      </c>
      <c r="M19" s="231"/>
      <c r="N19" s="209"/>
      <c r="O19" s="209"/>
      <c r="P19" s="231"/>
      <c r="Q19" s="209"/>
      <c r="R19" s="210"/>
      <c r="S19" s="211">
        <f t="shared" si="2"/>
        <v>0</v>
      </c>
      <c r="T19"/>
      <c r="U19"/>
    </row>
    <row r="20" spans="1:21" ht="17.100000000000001" customHeight="1" thickBot="1">
      <c r="A20" s="212">
        <v>15</v>
      </c>
      <c r="B20" s="213"/>
      <c r="C20" s="514"/>
      <c r="D20" s="515"/>
      <c r="E20" s="516"/>
      <c r="F20" s="517"/>
      <c r="G20" s="499" t="str">
        <f t="shared" si="3"/>
        <v/>
      </c>
      <c r="H20" s="500"/>
      <c r="I20" s="214"/>
      <c r="J20" s="215"/>
      <c r="K20" s="216" t="str">
        <f t="shared" si="1"/>
        <v/>
      </c>
      <c r="L20" s="216" t="str">
        <f t="shared" si="0"/>
        <v/>
      </c>
      <c r="M20" s="232"/>
      <c r="N20" s="218"/>
      <c r="O20" s="218"/>
      <c r="P20" s="232"/>
      <c r="Q20" s="218"/>
      <c r="R20" s="219"/>
      <c r="S20" s="220">
        <f t="shared" si="2"/>
        <v>0</v>
      </c>
      <c r="T20"/>
      <c r="U20"/>
    </row>
    <row r="21" spans="1:21" ht="17.100000000000001" customHeight="1">
      <c r="A21" s="221">
        <v>16</v>
      </c>
      <c r="B21" s="222"/>
      <c r="C21" s="520"/>
      <c r="D21" s="521"/>
      <c r="E21" s="534"/>
      <c r="F21" s="535"/>
      <c r="G21" s="522" t="str">
        <f t="shared" si="3"/>
        <v/>
      </c>
      <c r="H21" s="523"/>
      <c r="I21" s="223"/>
      <c r="J21" s="224"/>
      <c r="K21" s="225" t="str">
        <f t="shared" si="1"/>
        <v/>
      </c>
      <c r="L21" s="225" t="str">
        <f t="shared" si="0"/>
        <v/>
      </c>
      <c r="M21" s="233"/>
      <c r="N21" s="227"/>
      <c r="O21" s="227"/>
      <c r="P21" s="233"/>
      <c r="Q21" s="227"/>
      <c r="R21" s="228"/>
      <c r="S21" s="229">
        <f t="shared" si="2"/>
        <v>0</v>
      </c>
      <c r="T21"/>
      <c r="U21"/>
    </row>
    <row r="22" spans="1:21" ht="17.100000000000001" customHeight="1">
      <c r="A22" s="203">
        <v>17</v>
      </c>
      <c r="B22" s="204"/>
      <c r="C22" s="487"/>
      <c r="D22" s="488"/>
      <c r="E22" s="512"/>
      <c r="F22" s="513"/>
      <c r="G22" s="491" t="str">
        <f t="shared" si="3"/>
        <v/>
      </c>
      <c r="H22" s="492"/>
      <c r="I22" s="205"/>
      <c r="J22" s="206"/>
      <c r="K22" s="207" t="str">
        <f t="shared" si="1"/>
        <v/>
      </c>
      <c r="L22" s="207" t="str">
        <f t="shared" si="0"/>
        <v/>
      </c>
      <c r="M22" s="231"/>
      <c r="N22" s="209"/>
      <c r="O22" s="209"/>
      <c r="P22" s="231"/>
      <c r="Q22" s="209"/>
      <c r="R22" s="210"/>
      <c r="S22" s="211">
        <f t="shared" si="2"/>
        <v>0</v>
      </c>
      <c r="T22"/>
      <c r="U22"/>
    </row>
    <row r="23" spans="1:21" ht="17.100000000000001" customHeight="1">
      <c r="A23" s="203">
        <v>18</v>
      </c>
      <c r="B23" s="204"/>
      <c r="C23" s="487"/>
      <c r="D23" s="488"/>
      <c r="E23" s="512"/>
      <c r="F23" s="513"/>
      <c r="G23" s="491" t="str">
        <f t="shared" si="3"/>
        <v/>
      </c>
      <c r="H23" s="492"/>
      <c r="I23" s="205"/>
      <c r="J23" s="206"/>
      <c r="K23" s="207" t="str">
        <f t="shared" si="1"/>
        <v/>
      </c>
      <c r="L23" s="207" t="str">
        <f t="shared" si="0"/>
        <v/>
      </c>
      <c r="M23" s="231"/>
      <c r="N23" s="209"/>
      <c r="O23" s="209"/>
      <c r="P23" s="231"/>
      <c r="Q23" s="209"/>
      <c r="R23" s="210"/>
      <c r="S23" s="211">
        <f t="shared" si="2"/>
        <v>0</v>
      </c>
      <c r="T23"/>
      <c r="U23"/>
    </row>
    <row r="24" spans="1:21" ht="17.100000000000001" customHeight="1">
      <c r="A24" s="203">
        <v>19</v>
      </c>
      <c r="B24" s="204"/>
      <c r="C24" s="487"/>
      <c r="D24" s="488"/>
      <c r="E24" s="512"/>
      <c r="F24" s="513"/>
      <c r="G24" s="491" t="str">
        <f t="shared" si="3"/>
        <v/>
      </c>
      <c r="H24" s="492"/>
      <c r="I24" s="205"/>
      <c r="J24" s="206"/>
      <c r="K24" s="207" t="str">
        <f t="shared" si="1"/>
        <v/>
      </c>
      <c r="L24" s="207" t="str">
        <f t="shared" si="0"/>
        <v/>
      </c>
      <c r="M24" s="231"/>
      <c r="N24" s="209"/>
      <c r="O24" s="209"/>
      <c r="P24" s="231"/>
      <c r="Q24" s="209"/>
      <c r="R24" s="210"/>
      <c r="S24" s="211">
        <f t="shared" si="2"/>
        <v>0</v>
      </c>
      <c r="T24"/>
      <c r="U24"/>
    </row>
    <row r="25" spans="1:21" ht="17.100000000000001" customHeight="1" thickBot="1">
      <c r="A25" s="212">
        <v>20</v>
      </c>
      <c r="B25" s="213"/>
      <c r="C25" s="514"/>
      <c r="D25" s="515"/>
      <c r="E25" s="516"/>
      <c r="F25" s="517"/>
      <c r="G25" s="499" t="str">
        <f t="shared" si="3"/>
        <v/>
      </c>
      <c r="H25" s="500"/>
      <c r="I25" s="214"/>
      <c r="J25" s="215"/>
      <c r="K25" s="216" t="str">
        <f t="shared" si="1"/>
        <v/>
      </c>
      <c r="L25" s="216" t="str">
        <f t="shared" si="0"/>
        <v/>
      </c>
      <c r="M25" s="232"/>
      <c r="N25" s="218"/>
      <c r="O25" s="218"/>
      <c r="P25" s="232"/>
      <c r="Q25" s="218"/>
      <c r="R25" s="219"/>
      <c r="S25" s="220">
        <f t="shared" si="2"/>
        <v>0</v>
      </c>
      <c r="T25"/>
      <c r="U25"/>
    </row>
    <row r="26" spans="1:21" ht="17.100000000000001" customHeight="1">
      <c r="A26" s="221">
        <v>21</v>
      </c>
      <c r="B26" s="222"/>
      <c r="C26" s="520"/>
      <c r="D26" s="521"/>
      <c r="E26" s="534"/>
      <c r="F26" s="535"/>
      <c r="G26" s="522" t="str">
        <f t="shared" si="3"/>
        <v/>
      </c>
      <c r="H26" s="523"/>
      <c r="I26" s="223"/>
      <c r="J26" s="224"/>
      <c r="K26" s="225" t="str">
        <f t="shared" si="1"/>
        <v/>
      </c>
      <c r="L26" s="225" t="str">
        <f t="shared" si="0"/>
        <v/>
      </c>
      <c r="M26" s="233"/>
      <c r="N26" s="227"/>
      <c r="O26" s="227"/>
      <c r="P26" s="233"/>
      <c r="Q26" s="227"/>
      <c r="R26" s="228"/>
      <c r="S26" s="229">
        <f t="shared" si="2"/>
        <v>0</v>
      </c>
      <c r="T26"/>
      <c r="U26"/>
    </row>
    <row r="27" spans="1:21" ht="17.100000000000001" customHeight="1">
      <c r="A27" s="203">
        <v>22</v>
      </c>
      <c r="B27" s="204"/>
      <c r="C27" s="487"/>
      <c r="D27" s="488"/>
      <c r="E27" s="512"/>
      <c r="F27" s="513"/>
      <c r="G27" s="491" t="str">
        <f t="shared" si="3"/>
        <v/>
      </c>
      <c r="H27" s="492"/>
      <c r="I27" s="205"/>
      <c r="J27" s="206"/>
      <c r="K27" s="207" t="str">
        <f t="shared" si="1"/>
        <v/>
      </c>
      <c r="L27" s="207" t="str">
        <f t="shared" si="0"/>
        <v/>
      </c>
      <c r="M27" s="231"/>
      <c r="N27" s="209"/>
      <c r="O27" s="209"/>
      <c r="P27" s="231"/>
      <c r="Q27" s="209"/>
      <c r="R27" s="210"/>
      <c r="S27" s="211">
        <f t="shared" si="2"/>
        <v>0</v>
      </c>
      <c r="T27"/>
      <c r="U27"/>
    </row>
    <row r="28" spans="1:21" ht="17.100000000000001" customHeight="1">
      <c r="A28" s="203">
        <v>23</v>
      </c>
      <c r="B28" s="204"/>
      <c r="C28" s="487"/>
      <c r="D28" s="488"/>
      <c r="E28" s="512"/>
      <c r="F28" s="513"/>
      <c r="G28" s="491" t="str">
        <f t="shared" si="3"/>
        <v/>
      </c>
      <c r="H28" s="492"/>
      <c r="I28" s="205"/>
      <c r="J28" s="206"/>
      <c r="K28" s="207" t="str">
        <f t="shared" si="1"/>
        <v/>
      </c>
      <c r="L28" s="207" t="str">
        <f t="shared" si="0"/>
        <v/>
      </c>
      <c r="M28" s="231"/>
      <c r="N28" s="209"/>
      <c r="O28" s="209"/>
      <c r="P28" s="231"/>
      <c r="Q28" s="209"/>
      <c r="R28" s="210"/>
      <c r="S28" s="211">
        <f t="shared" si="2"/>
        <v>0</v>
      </c>
      <c r="T28"/>
      <c r="U28"/>
    </row>
    <row r="29" spans="1:21" ht="17.100000000000001" customHeight="1">
      <c r="A29" s="203">
        <v>24</v>
      </c>
      <c r="B29" s="204"/>
      <c r="C29" s="487"/>
      <c r="D29" s="488"/>
      <c r="E29" s="512"/>
      <c r="F29" s="513"/>
      <c r="G29" s="491" t="str">
        <f t="shared" si="3"/>
        <v/>
      </c>
      <c r="H29" s="492"/>
      <c r="I29" s="205"/>
      <c r="J29" s="206"/>
      <c r="K29" s="207" t="str">
        <f t="shared" si="1"/>
        <v/>
      </c>
      <c r="L29" s="207" t="str">
        <f t="shared" si="0"/>
        <v/>
      </c>
      <c r="M29" s="231"/>
      <c r="N29" s="209"/>
      <c r="O29" s="209"/>
      <c r="P29" s="231"/>
      <c r="Q29" s="209"/>
      <c r="R29" s="210"/>
      <c r="S29" s="211">
        <f t="shared" si="2"/>
        <v>0</v>
      </c>
      <c r="T29"/>
      <c r="U29"/>
    </row>
    <row r="30" spans="1:21" ht="17.100000000000001" customHeight="1" thickBot="1">
      <c r="A30" s="212">
        <v>25</v>
      </c>
      <c r="B30" s="213"/>
      <c r="C30" s="514"/>
      <c r="D30" s="515"/>
      <c r="E30" s="516"/>
      <c r="F30" s="517"/>
      <c r="G30" s="499" t="str">
        <f t="shared" si="3"/>
        <v/>
      </c>
      <c r="H30" s="500"/>
      <c r="I30" s="214"/>
      <c r="J30" s="215"/>
      <c r="K30" s="216" t="str">
        <f t="shared" si="1"/>
        <v/>
      </c>
      <c r="L30" s="216" t="str">
        <f t="shared" si="0"/>
        <v/>
      </c>
      <c r="M30" s="232"/>
      <c r="N30" s="218"/>
      <c r="O30" s="218"/>
      <c r="P30" s="232"/>
      <c r="Q30" s="218"/>
      <c r="R30" s="219"/>
      <c r="S30" s="220">
        <f t="shared" si="2"/>
        <v>0</v>
      </c>
      <c r="T30"/>
      <c r="U30"/>
    </row>
    <row r="31" spans="1:21" ht="17.100000000000001" hidden="1" customHeight="1">
      <c r="A31" s="221">
        <v>26</v>
      </c>
      <c r="B31" s="222"/>
      <c r="C31" s="520"/>
      <c r="D31" s="521"/>
      <c r="E31" s="534"/>
      <c r="F31" s="535"/>
      <c r="G31" s="522" t="str">
        <f t="shared" si="3"/>
        <v/>
      </c>
      <c r="H31" s="523"/>
      <c r="I31" s="223"/>
      <c r="J31" s="224"/>
      <c r="K31" s="225" t="str">
        <f t="shared" si="1"/>
        <v/>
      </c>
      <c r="L31" s="225" t="str">
        <f t="shared" si="0"/>
        <v/>
      </c>
      <c r="M31" s="233"/>
      <c r="N31" s="227"/>
      <c r="O31" s="227"/>
      <c r="P31" s="233"/>
      <c r="Q31" s="227"/>
      <c r="R31" s="228"/>
      <c r="S31" s="229">
        <f t="shared" si="2"/>
        <v>0</v>
      </c>
      <c r="T31"/>
      <c r="U31"/>
    </row>
    <row r="32" spans="1:21" ht="17.100000000000001" hidden="1" customHeight="1">
      <c r="A32" s="203">
        <v>27</v>
      </c>
      <c r="B32" s="204"/>
      <c r="C32" s="487"/>
      <c r="D32" s="488"/>
      <c r="E32" s="512"/>
      <c r="F32" s="513"/>
      <c r="G32" s="491" t="str">
        <f t="shared" si="3"/>
        <v/>
      </c>
      <c r="H32" s="492"/>
      <c r="I32" s="205"/>
      <c r="J32" s="206"/>
      <c r="K32" s="207" t="str">
        <f t="shared" si="1"/>
        <v/>
      </c>
      <c r="L32" s="207" t="str">
        <f t="shared" si="0"/>
        <v/>
      </c>
      <c r="M32" s="231"/>
      <c r="N32" s="209"/>
      <c r="O32" s="209"/>
      <c r="P32" s="231"/>
      <c r="Q32" s="209"/>
      <c r="R32" s="210"/>
      <c r="S32" s="211">
        <f t="shared" si="2"/>
        <v>0</v>
      </c>
      <c r="T32"/>
      <c r="U32"/>
    </row>
    <row r="33" spans="1:43" ht="17.100000000000001" hidden="1" customHeight="1">
      <c r="A33" s="203">
        <v>28</v>
      </c>
      <c r="B33" s="204"/>
      <c r="C33" s="487"/>
      <c r="D33" s="488"/>
      <c r="E33" s="512"/>
      <c r="F33" s="513"/>
      <c r="G33" s="491" t="str">
        <f t="shared" si="3"/>
        <v/>
      </c>
      <c r="H33" s="492"/>
      <c r="I33" s="205"/>
      <c r="J33" s="206"/>
      <c r="K33" s="207" t="str">
        <f t="shared" si="1"/>
        <v/>
      </c>
      <c r="L33" s="207" t="str">
        <f t="shared" si="0"/>
        <v/>
      </c>
      <c r="M33" s="231"/>
      <c r="N33" s="209"/>
      <c r="O33" s="209"/>
      <c r="P33" s="231"/>
      <c r="Q33" s="209"/>
      <c r="R33" s="210"/>
      <c r="S33" s="211">
        <f t="shared" si="2"/>
        <v>0</v>
      </c>
      <c r="T33"/>
      <c r="U33"/>
    </row>
    <row r="34" spans="1:43" ht="17.100000000000001" hidden="1" customHeight="1">
      <c r="A34" s="203">
        <v>29</v>
      </c>
      <c r="B34" s="204"/>
      <c r="C34" s="487"/>
      <c r="D34" s="488"/>
      <c r="E34" s="512"/>
      <c r="F34" s="513"/>
      <c r="G34" s="491" t="str">
        <f t="shared" si="3"/>
        <v/>
      </c>
      <c r="H34" s="492"/>
      <c r="I34" s="205"/>
      <c r="J34" s="206"/>
      <c r="K34" s="207" t="str">
        <f t="shared" si="1"/>
        <v/>
      </c>
      <c r="L34" s="207" t="str">
        <f t="shared" si="0"/>
        <v/>
      </c>
      <c r="M34" s="231"/>
      <c r="N34" s="209"/>
      <c r="O34" s="209"/>
      <c r="P34" s="231"/>
      <c r="Q34" s="209"/>
      <c r="R34" s="210"/>
      <c r="S34" s="211">
        <f t="shared" si="2"/>
        <v>0</v>
      </c>
      <c r="T34"/>
      <c r="U34"/>
    </row>
    <row r="35" spans="1:43" ht="17.100000000000001" hidden="1" customHeight="1" thickBot="1">
      <c r="A35" s="212">
        <v>30</v>
      </c>
      <c r="B35" s="213"/>
      <c r="C35" s="514"/>
      <c r="D35" s="515"/>
      <c r="E35" s="516"/>
      <c r="F35" s="517"/>
      <c r="G35" s="499" t="str">
        <f t="shared" si="3"/>
        <v/>
      </c>
      <c r="H35" s="500"/>
      <c r="I35" s="214"/>
      <c r="J35" s="215"/>
      <c r="K35" s="216" t="str">
        <f t="shared" si="1"/>
        <v/>
      </c>
      <c r="L35" s="216" t="str">
        <f t="shared" si="0"/>
        <v/>
      </c>
      <c r="M35" s="232"/>
      <c r="N35" s="218"/>
      <c r="O35" s="218"/>
      <c r="P35" s="232"/>
      <c r="Q35" s="218"/>
      <c r="R35" s="219"/>
      <c r="S35" s="220">
        <f t="shared" si="2"/>
        <v>0</v>
      </c>
      <c r="T35"/>
      <c r="U35"/>
    </row>
    <row r="36" spans="1:43" ht="17.100000000000001" hidden="1" customHeight="1">
      <c r="A36" s="221">
        <v>31</v>
      </c>
      <c r="B36" s="222"/>
      <c r="C36" s="520"/>
      <c r="D36" s="521"/>
      <c r="E36" s="534"/>
      <c r="F36" s="535"/>
      <c r="G36" s="522" t="str">
        <f t="shared" si="3"/>
        <v/>
      </c>
      <c r="H36" s="523"/>
      <c r="I36" s="223"/>
      <c r="J36" s="224"/>
      <c r="K36" s="225" t="str">
        <f t="shared" si="1"/>
        <v/>
      </c>
      <c r="L36" s="225" t="str">
        <f t="shared" si="0"/>
        <v/>
      </c>
      <c r="M36" s="233"/>
      <c r="N36" s="227"/>
      <c r="O36" s="227"/>
      <c r="P36" s="233"/>
      <c r="Q36" s="227"/>
      <c r="R36" s="228"/>
      <c r="S36" s="229">
        <f t="shared" si="2"/>
        <v>0</v>
      </c>
      <c r="T36"/>
      <c r="U36"/>
    </row>
    <row r="37" spans="1:43" ht="17.100000000000001" hidden="1" customHeight="1">
      <c r="A37" s="203">
        <v>32</v>
      </c>
      <c r="B37" s="204"/>
      <c r="C37" s="487"/>
      <c r="D37" s="488"/>
      <c r="E37" s="512"/>
      <c r="F37" s="513"/>
      <c r="G37" s="491" t="str">
        <f t="shared" si="3"/>
        <v/>
      </c>
      <c r="H37" s="492"/>
      <c r="I37" s="205"/>
      <c r="J37" s="206"/>
      <c r="K37" s="207" t="str">
        <f t="shared" si="1"/>
        <v/>
      </c>
      <c r="L37" s="207" t="str">
        <f t="shared" si="0"/>
        <v/>
      </c>
      <c r="M37" s="231"/>
      <c r="N37" s="209"/>
      <c r="O37" s="209"/>
      <c r="P37" s="231"/>
      <c r="Q37" s="209"/>
      <c r="R37" s="210"/>
      <c r="S37" s="211">
        <f t="shared" si="2"/>
        <v>0</v>
      </c>
      <c r="T37"/>
      <c r="U37"/>
    </row>
    <row r="38" spans="1:43" ht="17.100000000000001" hidden="1" customHeight="1">
      <c r="A38" s="203">
        <v>33</v>
      </c>
      <c r="B38" s="204"/>
      <c r="C38" s="487"/>
      <c r="D38" s="488"/>
      <c r="E38" s="512"/>
      <c r="F38" s="513"/>
      <c r="G38" s="491" t="str">
        <f t="shared" si="3"/>
        <v/>
      </c>
      <c r="H38" s="492"/>
      <c r="I38" s="205"/>
      <c r="J38" s="206"/>
      <c r="K38" s="207" t="str">
        <f t="shared" si="1"/>
        <v/>
      </c>
      <c r="L38" s="207" t="str">
        <f t="shared" ref="L38:L55" si="4">IF(K38="","",VLOOKUP(K38,$A$83:$B$95,2))</f>
        <v/>
      </c>
      <c r="M38" s="231"/>
      <c r="N38" s="209"/>
      <c r="O38" s="209"/>
      <c r="P38" s="231"/>
      <c r="Q38" s="209"/>
      <c r="R38" s="210"/>
      <c r="S38" s="211">
        <f t="shared" si="2"/>
        <v>0</v>
      </c>
      <c r="T38"/>
      <c r="U38"/>
    </row>
    <row r="39" spans="1:43" ht="17.100000000000001" hidden="1" customHeight="1">
      <c r="A39" s="203">
        <v>34</v>
      </c>
      <c r="B39" s="204"/>
      <c r="C39" s="487"/>
      <c r="D39" s="488"/>
      <c r="E39" s="512"/>
      <c r="F39" s="513"/>
      <c r="G39" s="491" t="str">
        <f t="shared" si="3"/>
        <v/>
      </c>
      <c r="H39" s="492"/>
      <c r="I39" s="205"/>
      <c r="J39" s="206"/>
      <c r="K39" s="207" t="str">
        <f t="shared" si="1"/>
        <v/>
      </c>
      <c r="L39" s="207" t="str">
        <f t="shared" si="4"/>
        <v/>
      </c>
      <c r="M39" s="231"/>
      <c r="N39" s="209"/>
      <c r="O39" s="209"/>
      <c r="P39" s="231"/>
      <c r="Q39" s="209"/>
      <c r="R39" s="210"/>
      <c r="S39" s="211">
        <f t="shared" si="2"/>
        <v>0</v>
      </c>
      <c r="T39"/>
      <c r="U39"/>
    </row>
    <row r="40" spans="1:43" ht="17.100000000000001" hidden="1" customHeight="1" thickBot="1">
      <c r="A40" s="212">
        <v>35</v>
      </c>
      <c r="B40" s="213"/>
      <c r="C40" s="514"/>
      <c r="D40" s="515"/>
      <c r="E40" s="516"/>
      <c r="F40" s="517"/>
      <c r="G40" s="499" t="str">
        <f t="shared" si="3"/>
        <v/>
      </c>
      <c r="H40" s="500"/>
      <c r="I40" s="214"/>
      <c r="J40" s="215"/>
      <c r="K40" s="216" t="str">
        <f t="shared" si="1"/>
        <v/>
      </c>
      <c r="L40" s="216" t="str">
        <f t="shared" si="4"/>
        <v/>
      </c>
      <c r="M40" s="232"/>
      <c r="N40" s="218"/>
      <c r="O40" s="218"/>
      <c r="P40" s="232"/>
      <c r="Q40" s="218"/>
      <c r="R40" s="219"/>
      <c r="S40" s="220">
        <f t="shared" si="2"/>
        <v>0</v>
      </c>
      <c r="T40"/>
      <c r="U40"/>
    </row>
    <row r="41" spans="1:43" ht="17.100000000000001" hidden="1" customHeight="1">
      <c r="A41" s="221">
        <v>36</v>
      </c>
      <c r="B41" s="222"/>
      <c r="C41" s="520"/>
      <c r="D41" s="521"/>
      <c r="E41" s="534"/>
      <c r="F41" s="535"/>
      <c r="G41" s="522" t="str">
        <f t="shared" si="3"/>
        <v/>
      </c>
      <c r="H41" s="523"/>
      <c r="I41" s="223"/>
      <c r="J41" s="224"/>
      <c r="K41" s="225" t="str">
        <f t="shared" si="1"/>
        <v/>
      </c>
      <c r="L41" s="225" t="str">
        <f t="shared" si="4"/>
        <v/>
      </c>
      <c r="M41" s="233"/>
      <c r="N41" s="227"/>
      <c r="O41" s="227"/>
      <c r="P41" s="233"/>
      <c r="Q41" s="227"/>
      <c r="R41" s="228"/>
      <c r="S41" s="229">
        <f t="shared" si="2"/>
        <v>0</v>
      </c>
      <c r="T41"/>
      <c r="U41"/>
    </row>
    <row r="42" spans="1:43" ht="17.100000000000001" hidden="1" customHeight="1">
      <c r="A42" s="203">
        <v>37</v>
      </c>
      <c r="B42" s="204"/>
      <c r="C42" s="487"/>
      <c r="D42" s="488"/>
      <c r="E42" s="512"/>
      <c r="F42" s="513"/>
      <c r="G42" s="491" t="str">
        <f t="shared" si="3"/>
        <v/>
      </c>
      <c r="H42" s="492"/>
      <c r="I42" s="205"/>
      <c r="J42" s="206"/>
      <c r="K42" s="207" t="str">
        <f t="shared" si="1"/>
        <v/>
      </c>
      <c r="L42" s="207" t="str">
        <f t="shared" si="4"/>
        <v/>
      </c>
      <c r="M42" s="231"/>
      <c r="N42" s="209"/>
      <c r="O42" s="209"/>
      <c r="P42" s="231"/>
      <c r="Q42" s="209"/>
      <c r="R42" s="210"/>
      <c r="S42" s="211">
        <f t="shared" si="2"/>
        <v>0</v>
      </c>
      <c r="T42"/>
      <c r="U42"/>
    </row>
    <row r="43" spans="1:43" ht="17.100000000000001" hidden="1" customHeight="1">
      <c r="A43" s="203">
        <v>38</v>
      </c>
      <c r="B43" s="204"/>
      <c r="C43" s="487"/>
      <c r="D43" s="488"/>
      <c r="E43" s="512"/>
      <c r="F43" s="513"/>
      <c r="G43" s="491" t="str">
        <f t="shared" si="3"/>
        <v/>
      </c>
      <c r="H43" s="492"/>
      <c r="I43" s="205"/>
      <c r="J43" s="206"/>
      <c r="K43" s="207" t="str">
        <f t="shared" si="1"/>
        <v/>
      </c>
      <c r="L43" s="207" t="str">
        <f t="shared" si="4"/>
        <v/>
      </c>
      <c r="M43" s="231"/>
      <c r="N43" s="209"/>
      <c r="O43" s="209"/>
      <c r="P43" s="231"/>
      <c r="Q43" s="209"/>
      <c r="R43" s="210"/>
      <c r="S43" s="211">
        <f t="shared" si="2"/>
        <v>0</v>
      </c>
      <c r="T43"/>
      <c r="U43"/>
    </row>
    <row r="44" spans="1:43" ht="17.100000000000001" hidden="1" customHeight="1">
      <c r="A44" s="203">
        <v>39</v>
      </c>
      <c r="B44" s="204"/>
      <c r="C44" s="487"/>
      <c r="D44" s="488"/>
      <c r="E44" s="512"/>
      <c r="F44" s="513"/>
      <c r="G44" s="491" t="str">
        <f t="shared" si="3"/>
        <v/>
      </c>
      <c r="H44" s="492"/>
      <c r="I44" s="205"/>
      <c r="J44" s="206"/>
      <c r="K44" s="207" t="str">
        <f t="shared" si="1"/>
        <v/>
      </c>
      <c r="L44" s="207" t="str">
        <f t="shared" si="4"/>
        <v/>
      </c>
      <c r="M44" s="231"/>
      <c r="N44" s="209"/>
      <c r="O44" s="209"/>
      <c r="P44" s="231"/>
      <c r="Q44" s="209"/>
      <c r="R44" s="210"/>
      <c r="S44" s="211">
        <f t="shared" si="2"/>
        <v>0</v>
      </c>
      <c r="T44"/>
      <c r="U44"/>
    </row>
    <row r="45" spans="1:43" ht="17.100000000000001" hidden="1" customHeight="1" thickBot="1">
      <c r="A45" s="212">
        <v>40</v>
      </c>
      <c r="B45" s="213"/>
      <c r="C45" s="514"/>
      <c r="D45" s="515"/>
      <c r="E45" s="516"/>
      <c r="F45" s="517"/>
      <c r="G45" s="499" t="str">
        <f t="shared" si="3"/>
        <v/>
      </c>
      <c r="H45" s="500"/>
      <c r="I45" s="214"/>
      <c r="J45" s="215"/>
      <c r="K45" s="216" t="str">
        <f t="shared" si="1"/>
        <v/>
      </c>
      <c r="L45" s="216" t="str">
        <f t="shared" si="4"/>
        <v/>
      </c>
      <c r="M45" s="232"/>
      <c r="N45" s="218"/>
      <c r="O45" s="218"/>
      <c r="P45" s="232"/>
      <c r="Q45" s="218"/>
      <c r="R45" s="219"/>
      <c r="S45" s="220">
        <f t="shared" si="2"/>
        <v>0</v>
      </c>
      <c r="T45"/>
      <c r="U45"/>
    </row>
    <row r="46" spans="1:43" ht="17.100000000000001" hidden="1" customHeight="1">
      <c r="A46" s="221">
        <v>41</v>
      </c>
      <c r="B46" s="222"/>
      <c r="C46" s="520"/>
      <c r="D46" s="521"/>
      <c r="E46" s="534"/>
      <c r="F46" s="535"/>
      <c r="G46" s="522" t="str">
        <f t="shared" si="3"/>
        <v/>
      </c>
      <c r="H46" s="523"/>
      <c r="I46" s="223"/>
      <c r="J46" s="224"/>
      <c r="K46" s="225" t="str">
        <f t="shared" si="1"/>
        <v/>
      </c>
      <c r="L46" s="225" t="str">
        <f t="shared" si="4"/>
        <v/>
      </c>
      <c r="M46" s="233"/>
      <c r="N46" s="227"/>
      <c r="O46" s="227"/>
      <c r="P46" s="233"/>
      <c r="Q46" s="227"/>
      <c r="R46" s="228"/>
      <c r="S46" s="229">
        <f t="shared" si="2"/>
        <v>0</v>
      </c>
      <c r="T46"/>
      <c r="U46"/>
    </row>
    <row r="47" spans="1:43" ht="17.100000000000001" hidden="1" customHeight="1" thickBot="1">
      <c r="A47" s="203">
        <v>42</v>
      </c>
      <c r="B47" s="204"/>
      <c r="C47" s="487"/>
      <c r="D47" s="488"/>
      <c r="E47" s="512"/>
      <c r="F47" s="513"/>
      <c r="G47" s="491" t="str">
        <f t="shared" si="3"/>
        <v/>
      </c>
      <c r="H47" s="492"/>
      <c r="I47" s="205"/>
      <c r="J47" s="206"/>
      <c r="K47" s="207" t="str">
        <f t="shared" si="1"/>
        <v/>
      </c>
      <c r="L47" s="207" t="str">
        <f t="shared" si="4"/>
        <v/>
      </c>
      <c r="M47" s="231"/>
      <c r="N47" s="209"/>
      <c r="O47" s="209"/>
      <c r="P47" s="231"/>
      <c r="Q47" s="209"/>
      <c r="R47" s="210"/>
      <c r="S47" s="211">
        <f t="shared" si="2"/>
        <v>0</v>
      </c>
      <c r="T47"/>
      <c r="U47"/>
    </row>
    <row r="48" spans="1:43" ht="17.100000000000001" hidden="1" customHeight="1">
      <c r="A48" s="203">
        <v>43</v>
      </c>
      <c r="B48" s="204"/>
      <c r="C48" s="487"/>
      <c r="D48" s="488"/>
      <c r="E48" s="512"/>
      <c r="F48" s="513"/>
      <c r="G48" s="491" t="str">
        <f t="shared" si="3"/>
        <v/>
      </c>
      <c r="H48" s="492"/>
      <c r="I48" s="205"/>
      <c r="J48" s="206"/>
      <c r="K48" s="207" t="str">
        <f t="shared" si="1"/>
        <v/>
      </c>
      <c r="L48" s="207" t="str">
        <f t="shared" si="4"/>
        <v/>
      </c>
      <c r="M48" s="231"/>
      <c r="N48" s="209"/>
      <c r="O48" s="209"/>
      <c r="P48" s="231"/>
      <c r="Q48" s="209"/>
      <c r="R48" s="210"/>
      <c r="S48" s="211">
        <f t="shared" si="2"/>
        <v>0</v>
      </c>
      <c r="T48"/>
      <c r="U48"/>
      <c r="Z48" s="530" t="s">
        <v>26</v>
      </c>
      <c r="AA48" s="524"/>
      <c r="AB48" s="524"/>
      <c r="AC48" s="524"/>
      <c r="AD48" s="524"/>
      <c r="AE48" s="524"/>
      <c r="AF48" s="524"/>
      <c r="AG48" s="524" t="s">
        <v>29</v>
      </c>
      <c r="AH48" s="524"/>
      <c r="AI48" s="524"/>
      <c r="AJ48" s="524"/>
      <c r="AK48" s="524"/>
      <c r="AL48" s="524"/>
      <c r="AM48" s="524" t="s">
        <v>30</v>
      </c>
      <c r="AN48" s="524"/>
      <c r="AO48" s="533"/>
      <c r="AQ48" s="4"/>
    </row>
    <row r="49" spans="1:43" ht="17.100000000000001" hidden="1" customHeight="1">
      <c r="A49" s="203">
        <v>44</v>
      </c>
      <c r="B49" s="204"/>
      <c r="C49" s="487"/>
      <c r="D49" s="488"/>
      <c r="E49" s="512"/>
      <c r="F49" s="513"/>
      <c r="G49" s="491" t="str">
        <f t="shared" si="3"/>
        <v/>
      </c>
      <c r="H49" s="492"/>
      <c r="I49" s="205"/>
      <c r="J49" s="206"/>
      <c r="K49" s="207" t="str">
        <f t="shared" si="1"/>
        <v/>
      </c>
      <c r="L49" s="207" t="str">
        <f t="shared" si="4"/>
        <v/>
      </c>
      <c r="M49" s="231"/>
      <c r="N49" s="209"/>
      <c r="O49" s="209"/>
      <c r="P49" s="231"/>
      <c r="Q49" s="209"/>
      <c r="R49" s="210"/>
      <c r="S49" s="211">
        <f t="shared" si="2"/>
        <v>0</v>
      </c>
      <c r="T49"/>
      <c r="U49"/>
      <c r="Z49" s="536" t="s">
        <v>27</v>
      </c>
      <c r="AA49" s="528"/>
      <c r="AB49" s="527" t="s">
        <v>28</v>
      </c>
      <c r="AC49" s="528"/>
      <c r="AD49" s="527" t="s">
        <v>20</v>
      </c>
      <c r="AE49" s="537"/>
      <c r="AF49" s="528"/>
      <c r="AG49" s="527" t="s">
        <v>27</v>
      </c>
      <c r="AH49" s="528"/>
      <c r="AI49" s="527" t="s">
        <v>28</v>
      </c>
      <c r="AJ49" s="528"/>
      <c r="AK49" s="529" t="s">
        <v>20</v>
      </c>
      <c r="AL49" s="529"/>
      <c r="AM49" s="143" t="s">
        <v>27</v>
      </c>
      <c r="AN49" s="143" t="s">
        <v>28</v>
      </c>
      <c r="AO49" s="147" t="s">
        <v>20</v>
      </c>
      <c r="AQ49" s="4"/>
    </row>
    <row r="50" spans="1:43" ht="17.100000000000001" hidden="1" customHeight="1" thickBot="1">
      <c r="A50" s="212">
        <v>45</v>
      </c>
      <c r="B50" s="213"/>
      <c r="C50" s="514"/>
      <c r="D50" s="515"/>
      <c r="E50" s="516"/>
      <c r="F50" s="517"/>
      <c r="G50" s="499" t="str">
        <f t="shared" si="3"/>
        <v/>
      </c>
      <c r="H50" s="500"/>
      <c r="I50" s="214"/>
      <c r="J50" s="215"/>
      <c r="K50" s="216" t="str">
        <f t="shared" si="1"/>
        <v/>
      </c>
      <c r="L50" s="216" t="str">
        <f t="shared" si="4"/>
        <v/>
      </c>
      <c r="M50" s="232"/>
      <c r="N50" s="218"/>
      <c r="O50" s="218"/>
      <c r="P50" s="232"/>
      <c r="Q50" s="218"/>
      <c r="R50" s="219"/>
      <c r="S50" s="220">
        <f t="shared" si="2"/>
        <v>0</v>
      </c>
      <c r="T50"/>
      <c r="U50"/>
      <c r="Z50" s="531">
        <f>COUNTIF($I$6:$I$55,1)</f>
        <v>0</v>
      </c>
      <c r="AA50" s="518"/>
      <c r="AB50" s="518">
        <f>COUNTIF($I$6:$I$55,2)</f>
        <v>0</v>
      </c>
      <c r="AC50" s="518"/>
      <c r="AD50" s="518">
        <f>SUM(Z50:AC51)</f>
        <v>0</v>
      </c>
      <c r="AE50" s="518"/>
      <c r="AF50" s="518"/>
      <c r="AG50" s="518">
        <f>SUMIFS($S$6:$S$55,$I$6:$I$55,1)</f>
        <v>0</v>
      </c>
      <c r="AH50" s="518"/>
      <c r="AI50" s="518">
        <f>SUMIFS($S$6:$S$55,$I$6:$I$55,2)</f>
        <v>0</v>
      </c>
      <c r="AJ50" s="518"/>
      <c r="AK50" s="518">
        <f>SUM(AG50:AJ51)</f>
        <v>0</v>
      </c>
      <c r="AL50" s="518"/>
      <c r="AM50" s="518" t="e">
        <f>SUMIFS(#REF!,#REF!,1)</f>
        <v>#REF!</v>
      </c>
      <c r="AN50" s="518" t="e">
        <f>SUMIFS(#REF!,#REF!,2)</f>
        <v>#REF!</v>
      </c>
      <c r="AO50" s="525" t="e">
        <f>SUM(AM50:AN51)</f>
        <v>#REF!</v>
      </c>
      <c r="AQ50" s="4"/>
    </row>
    <row r="51" spans="1:43" ht="17.100000000000001" hidden="1" customHeight="1" thickBot="1">
      <c r="A51" s="221">
        <v>46</v>
      </c>
      <c r="B51" s="222"/>
      <c r="C51" s="520"/>
      <c r="D51" s="521"/>
      <c r="E51" s="534"/>
      <c r="F51" s="535"/>
      <c r="G51" s="522" t="str">
        <f t="shared" si="3"/>
        <v/>
      </c>
      <c r="H51" s="523"/>
      <c r="I51" s="223"/>
      <c r="J51" s="224"/>
      <c r="K51" s="225" t="str">
        <f t="shared" si="1"/>
        <v/>
      </c>
      <c r="L51" s="225" t="str">
        <f t="shared" si="4"/>
        <v/>
      </c>
      <c r="M51" s="233"/>
      <c r="N51" s="227"/>
      <c r="O51" s="227"/>
      <c r="P51" s="233"/>
      <c r="Q51" s="227"/>
      <c r="R51" s="228"/>
      <c r="S51" s="229">
        <f t="shared" si="2"/>
        <v>0</v>
      </c>
      <c r="T51"/>
      <c r="U51"/>
      <c r="Z51" s="532"/>
      <c r="AA51" s="519"/>
      <c r="AB51" s="519"/>
      <c r="AC51" s="519"/>
      <c r="AD51" s="519"/>
      <c r="AE51" s="519"/>
      <c r="AF51" s="519"/>
      <c r="AG51" s="519"/>
      <c r="AH51" s="519"/>
      <c r="AI51" s="519"/>
      <c r="AJ51" s="519"/>
      <c r="AK51" s="519"/>
      <c r="AL51" s="519"/>
      <c r="AM51" s="519"/>
      <c r="AN51" s="519"/>
      <c r="AO51" s="526"/>
    </row>
    <row r="52" spans="1:43" ht="17.100000000000001" hidden="1" customHeight="1">
      <c r="A52" s="203">
        <v>47</v>
      </c>
      <c r="B52" s="204"/>
      <c r="C52" s="487"/>
      <c r="D52" s="488"/>
      <c r="E52" s="512"/>
      <c r="F52" s="513"/>
      <c r="G52" s="491" t="str">
        <f t="shared" si="3"/>
        <v/>
      </c>
      <c r="H52" s="492"/>
      <c r="I52" s="205"/>
      <c r="J52" s="206"/>
      <c r="K52" s="207" t="str">
        <f t="shared" si="1"/>
        <v/>
      </c>
      <c r="L52" s="207" t="str">
        <f t="shared" si="4"/>
        <v/>
      </c>
      <c r="M52" s="231"/>
      <c r="N52" s="209"/>
      <c r="O52" s="209"/>
      <c r="P52" s="231"/>
      <c r="Q52" s="209"/>
      <c r="R52" s="210"/>
      <c r="S52" s="211">
        <f t="shared" si="2"/>
        <v>0</v>
      </c>
      <c r="T52"/>
      <c r="U52"/>
      <c r="AL52" s="6"/>
    </row>
    <row r="53" spans="1:43" ht="17.100000000000001" hidden="1" customHeight="1">
      <c r="A53" s="203">
        <v>48</v>
      </c>
      <c r="B53" s="204"/>
      <c r="C53" s="487"/>
      <c r="D53" s="488"/>
      <c r="E53" s="512"/>
      <c r="F53" s="513"/>
      <c r="G53" s="491" t="str">
        <f t="shared" si="3"/>
        <v/>
      </c>
      <c r="H53" s="492"/>
      <c r="I53" s="205"/>
      <c r="J53" s="206"/>
      <c r="K53" s="207" t="str">
        <f t="shared" si="1"/>
        <v/>
      </c>
      <c r="L53" s="207" t="str">
        <f t="shared" si="4"/>
        <v/>
      </c>
      <c r="M53" s="231"/>
      <c r="N53" s="209"/>
      <c r="O53" s="209"/>
      <c r="P53" s="231"/>
      <c r="Q53" s="209"/>
      <c r="R53" s="210"/>
      <c r="S53" s="211">
        <f t="shared" si="2"/>
        <v>0</v>
      </c>
      <c r="T53"/>
      <c r="U53"/>
      <c r="AL53" s="6"/>
    </row>
    <row r="54" spans="1:43" ht="17.100000000000001" hidden="1" customHeight="1" thickBot="1">
      <c r="A54" s="203">
        <v>49</v>
      </c>
      <c r="B54" s="204"/>
      <c r="C54" s="487"/>
      <c r="D54" s="488"/>
      <c r="E54" s="512"/>
      <c r="F54" s="513"/>
      <c r="G54" s="491" t="str">
        <f t="shared" si="3"/>
        <v/>
      </c>
      <c r="H54" s="492"/>
      <c r="I54" s="205"/>
      <c r="J54" s="206"/>
      <c r="K54" s="207" t="str">
        <f t="shared" si="1"/>
        <v/>
      </c>
      <c r="L54" s="207" t="str">
        <f t="shared" si="4"/>
        <v/>
      </c>
      <c r="M54" s="231"/>
      <c r="N54" s="209"/>
      <c r="O54" s="209"/>
      <c r="P54" s="231"/>
      <c r="Q54" s="209"/>
      <c r="R54" s="210"/>
      <c r="S54" s="211">
        <f t="shared" si="2"/>
        <v>0</v>
      </c>
      <c r="T54"/>
      <c r="U54"/>
      <c r="AL54" s="84" t="s">
        <v>75</v>
      </c>
      <c r="AM54" s="84"/>
      <c r="AN54" s="84"/>
      <c r="AO54" s="84"/>
      <c r="AP54" s="84" t="s">
        <v>76</v>
      </c>
    </row>
    <row r="55" spans="1:43" ht="17.100000000000001" hidden="1" customHeight="1" thickTop="1" thickBot="1">
      <c r="A55" s="212">
        <v>50</v>
      </c>
      <c r="B55" s="213"/>
      <c r="C55" s="514"/>
      <c r="D55" s="515"/>
      <c r="E55" s="516"/>
      <c r="F55" s="517"/>
      <c r="G55" s="499" t="str">
        <f t="shared" si="3"/>
        <v/>
      </c>
      <c r="H55" s="500"/>
      <c r="I55" s="214"/>
      <c r="J55" s="215"/>
      <c r="K55" s="216" t="str">
        <f t="shared" si="1"/>
        <v/>
      </c>
      <c r="L55" s="216" t="str">
        <f t="shared" si="4"/>
        <v/>
      </c>
      <c r="M55" s="232"/>
      <c r="N55" s="218"/>
      <c r="O55" s="218"/>
      <c r="P55" s="232"/>
      <c r="Q55" s="218"/>
      <c r="R55" s="219"/>
      <c r="S55" s="220">
        <f t="shared" si="2"/>
        <v>0</v>
      </c>
      <c r="T55"/>
      <c r="U55"/>
      <c r="AL55" s="6"/>
    </row>
    <row r="56" spans="1:43" ht="17.100000000000001" customHeight="1" thickBot="1">
      <c r="A56" s="6"/>
      <c r="B56" s="178"/>
      <c r="C56" s="179"/>
      <c r="D56" s="179"/>
      <c r="E56" s="180"/>
      <c r="F56" s="180"/>
      <c r="G56" s="13"/>
      <c r="H56" s="13"/>
      <c r="I56" s="181"/>
      <c r="J56" s="182"/>
      <c r="K56" s="183"/>
      <c r="L56" s="183"/>
      <c r="M56" s="183"/>
      <c r="N56" s="183"/>
      <c r="O56" s="183"/>
      <c r="P56" s="183"/>
      <c r="Q56" s="183"/>
      <c r="R56" s="183"/>
      <c r="S56" s="168"/>
      <c r="T56"/>
      <c r="U56"/>
      <c r="AL56" s="6"/>
    </row>
    <row r="57" spans="1:43" s="4" customFormat="1" ht="17.100000000000001" customHeight="1" thickTop="1">
      <c r="A57" s="169"/>
      <c r="B57" s="170" t="s">
        <v>167</v>
      </c>
      <c r="C57" s="475" t="s">
        <v>172</v>
      </c>
      <c r="D57" s="476"/>
      <c r="E57" s="477" t="s">
        <v>173</v>
      </c>
      <c r="F57" s="478"/>
      <c r="G57" s="475" t="s">
        <v>168</v>
      </c>
      <c r="H57" s="476"/>
      <c r="I57" s="171" t="s">
        <v>169</v>
      </c>
      <c r="J57" s="170" t="s">
        <v>170</v>
      </c>
      <c r="K57" s="172" t="s">
        <v>154</v>
      </c>
      <c r="L57" s="173" t="s">
        <v>174</v>
      </c>
      <c r="M57" s="174" t="s">
        <v>6</v>
      </c>
      <c r="N57" s="175" t="s">
        <v>7</v>
      </c>
      <c r="O57" s="175" t="s">
        <v>171</v>
      </c>
      <c r="P57" s="174" t="s">
        <v>6</v>
      </c>
      <c r="Q57" s="175" t="s">
        <v>7</v>
      </c>
      <c r="R57" s="176" t="s">
        <v>171</v>
      </c>
      <c r="S57" s="177" t="s">
        <v>190</v>
      </c>
    </row>
    <row r="58" spans="1:43" s="4" customFormat="1" ht="17.100000000000001" customHeight="1">
      <c r="A58" s="234">
        <v>1</v>
      </c>
      <c r="B58" s="235"/>
      <c r="C58" s="493"/>
      <c r="D58" s="494"/>
      <c r="E58" s="495"/>
      <c r="F58" s="496"/>
      <c r="G58" s="497" t="str">
        <f>IF(C58&lt;&gt;"",C3,"")</f>
        <v/>
      </c>
      <c r="H58" s="498"/>
      <c r="I58" s="196"/>
      <c r="J58" s="236"/>
      <c r="K58" s="237" t="str">
        <f>IF(J58="","",DATEDIF(J58,P52,"Y"))</f>
        <v/>
      </c>
      <c r="L58" s="238"/>
      <c r="M58" s="199"/>
      <c r="N58" s="200"/>
      <c r="O58" s="200"/>
      <c r="P58" s="199"/>
      <c r="Q58" s="239"/>
      <c r="R58" s="201"/>
      <c r="S58" s="240">
        <f t="shared" ref="S58:S67" si="5">COUNTA(M58,P58)</f>
        <v>0</v>
      </c>
    </row>
    <row r="59" spans="1:43" ht="14.25">
      <c r="A59" s="241">
        <v>2</v>
      </c>
      <c r="B59" s="242"/>
      <c r="C59" s="487"/>
      <c r="D59" s="488"/>
      <c r="E59" s="489"/>
      <c r="F59" s="490"/>
      <c r="G59" s="491" t="str">
        <f>IF(C59&lt;&gt;"",G58,"")</f>
        <v/>
      </c>
      <c r="H59" s="492"/>
      <c r="I59" s="205"/>
      <c r="J59" s="243"/>
      <c r="K59" s="244" t="str">
        <f>IF(J59="","",DATEDIF(J59,P53,"Y"))</f>
        <v/>
      </c>
      <c r="L59" s="245"/>
      <c r="M59" s="208"/>
      <c r="N59" s="209"/>
      <c r="O59" s="209"/>
      <c r="P59" s="208"/>
      <c r="Q59" s="246"/>
      <c r="R59" s="210"/>
      <c r="S59" s="247">
        <f t="shared" si="5"/>
        <v>0</v>
      </c>
    </row>
    <row r="60" spans="1:43" ht="14.25">
      <c r="A60" s="241">
        <v>3</v>
      </c>
      <c r="B60" s="242"/>
      <c r="C60" s="487"/>
      <c r="D60" s="488"/>
      <c r="E60" s="489"/>
      <c r="F60" s="490"/>
      <c r="G60" s="491" t="str">
        <f t="shared" ref="G60:G67" si="6">IF(C60&lt;&gt;"",G59,"")</f>
        <v/>
      </c>
      <c r="H60" s="492"/>
      <c r="I60" s="205"/>
      <c r="J60" s="243"/>
      <c r="K60" s="244" t="str">
        <f>IF(J60="","",DATEDIF(J60,P54,"Y"))</f>
        <v/>
      </c>
      <c r="L60" s="245"/>
      <c r="M60" s="208"/>
      <c r="N60" s="209"/>
      <c r="O60" s="209"/>
      <c r="P60" s="208"/>
      <c r="Q60" s="246"/>
      <c r="R60" s="210"/>
      <c r="S60" s="247">
        <f t="shared" si="5"/>
        <v>0</v>
      </c>
    </row>
    <row r="61" spans="1:43" ht="14.25">
      <c r="A61" s="241">
        <v>4</v>
      </c>
      <c r="B61" s="242"/>
      <c r="C61" s="487"/>
      <c r="D61" s="488"/>
      <c r="E61" s="489"/>
      <c r="F61" s="490"/>
      <c r="G61" s="491" t="str">
        <f t="shared" si="6"/>
        <v/>
      </c>
      <c r="H61" s="492"/>
      <c r="I61" s="205"/>
      <c r="J61" s="243"/>
      <c r="K61" s="244" t="str">
        <f>IF(J61="","",DATEDIF(J61,P55,"Y"))</f>
        <v/>
      </c>
      <c r="L61" s="245"/>
      <c r="M61" s="208"/>
      <c r="N61" s="209"/>
      <c r="O61" s="209"/>
      <c r="P61" s="208"/>
      <c r="Q61" s="246"/>
      <c r="R61" s="210"/>
      <c r="S61" s="247">
        <f t="shared" si="5"/>
        <v>0</v>
      </c>
    </row>
    <row r="62" spans="1:43" ht="14.25">
      <c r="A62" s="259">
        <v>5</v>
      </c>
      <c r="B62" s="260"/>
      <c r="C62" s="479"/>
      <c r="D62" s="480"/>
      <c r="E62" s="481"/>
      <c r="F62" s="482"/>
      <c r="G62" s="483" t="str">
        <f t="shared" si="6"/>
        <v/>
      </c>
      <c r="H62" s="484"/>
      <c r="I62" s="261"/>
      <c r="J62" s="262"/>
      <c r="K62" s="263" t="str">
        <f t="shared" ref="K62:K67" si="7">IF(J62="","",DATEDIF(J62,P57,"Y"))</f>
        <v/>
      </c>
      <c r="L62" s="264"/>
      <c r="M62" s="265"/>
      <c r="N62" s="266"/>
      <c r="O62" s="266"/>
      <c r="P62" s="265"/>
      <c r="Q62" s="267"/>
      <c r="R62" s="268"/>
      <c r="S62" s="269">
        <f t="shared" si="5"/>
        <v>0</v>
      </c>
    </row>
    <row r="63" spans="1:43" ht="15" hidden="1" thickTop="1">
      <c r="A63" s="270">
        <v>6</v>
      </c>
      <c r="B63" s="271"/>
      <c r="C63" s="485"/>
      <c r="D63" s="486"/>
      <c r="E63" s="502"/>
      <c r="F63" s="503"/>
      <c r="G63" s="504" t="str">
        <f t="shared" si="6"/>
        <v/>
      </c>
      <c r="H63" s="505"/>
      <c r="I63" s="272"/>
      <c r="J63" s="273"/>
      <c r="K63" s="274" t="str">
        <f t="shared" si="7"/>
        <v/>
      </c>
      <c r="L63" s="275"/>
      <c r="M63" s="276"/>
      <c r="N63" s="277"/>
      <c r="O63" s="277"/>
      <c r="P63" s="276"/>
      <c r="Q63" s="278"/>
      <c r="R63" s="279"/>
      <c r="S63" s="280">
        <f t="shared" si="5"/>
        <v>0</v>
      </c>
    </row>
    <row r="64" spans="1:43" ht="14.25" hidden="1">
      <c r="A64" s="241">
        <v>7</v>
      </c>
      <c r="B64" s="242"/>
      <c r="C64" s="487"/>
      <c r="D64" s="488"/>
      <c r="E64" s="489"/>
      <c r="F64" s="490"/>
      <c r="G64" s="491" t="str">
        <f t="shared" si="6"/>
        <v/>
      </c>
      <c r="H64" s="492"/>
      <c r="I64" s="205"/>
      <c r="J64" s="243"/>
      <c r="K64" s="244" t="str">
        <f t="shared" si="7"/>
        <v/>
      </c>
      <c r="L64" s="245"/>
      <c r="M64" s="208"/>
      <c r="N64" s="209"/>
      <c r="O64" s="209"/>
      <c r="P64" s="208"/>
      <c r="Q64" s="246"/>
      <c r="R64" s="210"/>
      <c r="S64" s="247">
        <f t="shared" si="5"/>
        <v>0</v>
      </c>
    </row>
    <row r="65" spans="1:19" ht="14.25" hidden="1">
      <c r="A65" s="241">
        <v>8</v>
      </c>
      <c r="B65" s="242"/>
      <c r="C65" s="487"/>
      <c r="D65" s="488"/>
      <c r="E65" s="489"/>
      <c r="F65" s="490"/>
      <c r="G65" s="491" t="str">
        <f t="shared" si="6"/>
        <v/>
      </c>
      <c r="H65" s="492"/>
      <c r="I65" s="205"/>
      <c r="J65" s="243"/>
      <c r="K65" s="244" t="str">
        <f t="shared" si="7"/>
        <v/>
      </c>
      <c r="L65" s="245"/>
      <c r="M65" s="208"/>
      <c r="N65" s="209"/>
      <c r="O65" s="209"/>
      <c r="P65" s="208"/>
      <c r="Q65" s="246"/>
      <c r="R65" s="210"/>
      <c r="S65" s="247">
        <f t="shared" si="5"/>
        <v>0</v>
      </c>
    </row>
    <row r="66" spans="1:19" ht="14.25" hidden="1">
      <c r="A66" s="241">
        <v>9</v>
      </c>
      <c r="B66" s="242"/>
      <c r="C66" s="487"/>
      <c r="D66" s="488"/>
      <c r="E66" s="489"/>
      <c r="F66" s="490"/>
      <c r="G66" s="491" t="str">
        <f t="shared" si="6"/>
        <v/>
      </c>
      <c r="H66" s="492"/>
      <c r="I66" s="205"/>
      <c r="J66" s="243"/>
      <c r="K66" s="244" t="str">
        <f t="shared" si="7"/>
        <v/>
      </c>
      <c r="L66" s="245"/>
      <c r="M66" s="208"/>
      <c r="N66" s="209"/>
      <c r="O66" s="209"/>
      <c r="P66" s="208"/>
      <c r="Q66" s="246"/>
      <c r="R66" s="210"/>
      <c r="S66" s="247">
        <f t="shared" si="5"/>
        <v>0</v>
      </c>
    </row>
    <row r="67" spans="1:19" ht="15" hidden="1" thickBot="1">
      <c r="A67" s="248">
        <v>10</v>
      </c>
      <c r="B67" s="249"/>
      <c r="C67" s="506"/>
      <c r="D67" s="507"/>
      <c r="E67" s="508"/>
      <c r="F67" s="509"/>
      <c r="G67" s="510" t="str">
        <f t="shared" si="6"/>
        <v/>
      </c>
      <c r="H67" s="511"/>
      <c r="I67" s="250"/>
      <c r="J67" s="251"/>
      <c r="K67" s="252" t="str">
        <f t="shared" si="7"/>
        <v/>
      </c>
      <c r="L67" s="253"/>
      <c r="M67" s="254"/>
      <c r="N67" s="255"/>
      <c r="O67" s="255"/>
      <c r="P67" s="254"/>
      <c r="Q67" s="256"/>
      <c r="R67" s="257"/>
      <c r="S67" s="258">
        <f t="shared" si="5"/>
        <v>0</v>
      </c>
    </row>
    <row r="68" spans="1:19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Q68" s="4"/>
      <c r="R68" s="4"/>
      <c r="S68" s="4"/>
    </row>
    <row r="69" spans="1:19">
      <c r="K69" s="501" t="s">
        <v>207</v>
      </c>
      <c r="L69" s="501"/>
      <c r="M69" s="501"/>
    </row>
    <row r="70" spans="1:19">
      <c r="K70" s="167" t="s">
        <v>191</v>
      </c>
      <c r="L70" s="165" t="s">
        <v>196</v>
      </c>
      <c r="M70" s="166"/>
    </row>
    <row r="71" spans="1:19">
      <c r="K71" s="167" t="s">
        <v>197</v>
      </c>
      <c r="L71" s="165" t="s">
        <v>198</v>
      </c>
      <c r="M71" s="166"/>
    </row>
    <row r="72" spans="1:19">
      <c r="K72" s="167" t="s">
        <v>199</v>
      </c>
      <c r="L72" s="165" t="s">
        <v>200</v>
      </c>
      <c r="M72" s="166"/>
    </row>
    <row r="73" spans="1:19">
      <c r="K73" s="167" t="s">
        <v>201</v>
      </c>
      <c r="L73" s="165" t="s">
        <v>202</v>
      </c>
      <c r="M73" s="166"/>
    </row>
    <row r="74" spans="1:19">
      <c r="K74" s="167" t="s">
        <v>203</v>
      </c>
      <c r="L74" s="165" t="s">
        <v>204</v>
      </c>
      <c r="M74" s="166"/>
    </row>
    <row r="75" spans="1:19">
      <c r="K75" s="167" t="s">
        <v>205</v>
      </c>
      <c r="L75" s="165" t="s">
        <v>206</v>
      </c>
      <c r="M75" s="166"/>
    </row>
    <row r="82" spans="1:5">
      <c r="A82" s="192" t="s">
        <v>175</v>
      </c>
      <c r="B82" s="192"/>
      <c r="C82" s="193"/>
      <c r="D82" s="193"/>
      <c r="E82" s="193"/>
    </row>
    <row r="83" spans="1:5">
      <c r="A83" s="192">
        <v>0</v>
      </c>
      <c r="B83" s="192" t="s">
        <v>188</v>
      </c>
      <c r="C83" s="193"/>
      <c r="D83" s="193">
        <v>0</v>
      </c>
      <c r="E83" s="193" t="s">
        <v>191</v>
      </c>
    </row>
    <row r="84" spans="1:5">
      <c r="A84" s="192">
        <v>18</v>
      </c>
      <c r="B84" s="192" t="s">
        <v>176</v>
      </c>
      <c r="C84" s="193"/>
      <c r="D84" s="193">
        <v>120</v>
      </c>
      <c r="E84" s="193" t="s">
        <v>192</v>
      </c>
    </row>
    <row r="85" spans="1:5">
      <c r="A85" s="192">
        <v>25</v>
      </c>
      <c r="B85" s="192" t="s">
        <v>177</v>
      </c>
      <c r="C85" s="193"/>
      <c r="D85" s="193">
        <v>160</v>
      </c>
      <c r="E85" s="193" t="s">
        <v>189</v>
      </c>
    </row>
    <row r="86" spans="1:5">
      <c r="A86" s="192">
        <v>30</v>
      </c>
      <c r="B86" s="192" t="s">
        <v>178</v>
      </c>
      <c r="C86" s="193"/>
      <c r="D86" s="193">
        <v>200</v>
      </c>
      <c r="E86" s="193" t="s">
        <v>193</v>
      </c>
    </row>
    <row r="87" spans="1:5">
      <c r="A87" s="192">
        <v>35</v>
      </c>
      <c r="B87" s="192" t="s">
        <v>179</v>
      </c>
      <c r="C87" s="193"/>
      <c r="D87" s="193">
        <v>240</v>
      </c>
      <c r="E87" s="193" t="s">
        <v>194</v>
      </c>
    </row>
    <row r="88" spans="1:5">
      <c r="A88" s="192">
        <v>40</v>
      </c>
      <c r="B88" s="192" t="s">
        <v>180</v>
      </c>
      <c r="C88" s="193"/>
      <c r="D88" s="193">
        <v>280</v>
      </c>
      <c r="E88" s="193" t="s">
        <v>195</v>
      </c>
    </row>
    <row r="89" spans="1:5">
      <c r="A89" s="192">
        <v>45</v>
      </c>
      <c r="B89" s="192" t="s">
        <v>181</v>
      </c>
      <c r="C89" s="193"/>
      <c r="D89" s="193"/>
      <c r="E89" s="193"/>
    </row>
    <row r="90" spans="1:5">
      <c r="A90" s="192">
        <v>50</v>
      </c>
      <c r="B90" s="192" t="s">
        <v>182</v>
      </c>
      <c r="C90" s="193"/>
      <c r="D90" s="193"/>
      <c r="E90" s="193"/>
    </row>
    <row r="91" spans="1:5">
      <c r="A91" s="192">
        <v>55</v>
      </c>
      <c r="B91" s="192" t="s">
        <v>183</v>
      </c>
      <c r="C91" s="193"/>
      <c r="D91" s="193"/>
      <c r="E91" s="193"/>
    </row>
    <row r="92" spans="1:5">
      <c r="A92" s="192">
        <v>60</v>
      </c>
      <c r="B92" s="192" t="s">
        <v>184</v>
      </c>
      <c r="C92" s="193"/>
      <c r="D92" s="193"/>
      <c r="E92" s="193"/>
    </row>
    <row r="93" spans="1:5">
      <c r="A93" s="192">
        <v>65</v>
      </c>
      <c r="B93" s="192" t="s">
        <v>185</v>
      </c>
      <c r="C93" s="193"/>
      <c r="D93" s="193"/>
      <c r="E93" s="193"/>
    </row>
    <row r="94" spans="1:5">
      <c r="A94" s="192">
        <v>70</v>
      </c>
      <c r="B94" s="192" t="s">
        <v>186</v>
      </c>
      <c r="C94" s="193"/>
      <c r="D94" s="193"/>
      <c r="E94" s="193"/>
    </row>
    <row r="95" spans="1:5">
      <c r="A95" s="192">
        <v>75</v>
      </c>
      <c r="B95" s="192" t="s">
        <v>187</v>
      </c>
      <c r="C95" s="193"/>
      <c r="D95" s="193"/>
      <c r="E95" s="193"/>
    </row>
  </sheetData>
  <protectedRanges>
    <protectedRange sqref="C3:E3" name="範囲1"/>
    <protectedRange sqref="H2:J3" name="範囲2"/>
    <protectedRange sqref="B6:F55" name="範囲3"/>
    <protectedRange sqref="I6:J55" name="範囲4"/>
    <protectedRange sqref="M6:R55" name="範囲5"/>
    <protectedRange sqref="C58:D67" name="範囲6"/>
    <protectedRange sqref="I58:I67" name="範囲7"/>
    <protectedRange sqref="L58:R67" name="範囲8"/>
  </protectedRanges>
  <mergeCells count="217">
    <mergeCell ref="A1:B1"/>
    <mergeCell ref="C2:D2"/>
    <mergeCell ref="A2:B2"/>
    <mergeCell ref="H2:I2"/>
    <mergeCell ref="C3:E3"/>
    <mergeCell ref="Q1:S1"/>
    <mergeCell ref="N1:P1"/>
    <mergeCell ref="K1:M1"/>
    <mergeCell ref="C1:E1"/>
    <mergeCell ref="H3:J3"/>
    <mergeCell ref="A3:B3"/>
    <mergeCell ref="E9:F9"/>
    <mergeCell ref="C10:D10"/>
    <mergeCell ref="E10:F10"/>
    <mergeCell ref="C11:D11"/>
    <mergeCell ref="E11:F11"/>
    <mergeCell ref="C12:D12"/>
    <mergeCell ref="E12:F12"/>
    <mergeCell ref="H1:I1"/>
    <mergeCell ref="C66:D66"/>
    <mergeCell ref="C6:D6"/>
    <mergeCell ref="E6:F6"/>
    <mergeCell ref="C7:D7"/>
    <mergeCell ref="E7:F7"/>
    <mergeCell ref="C8:D8"/>
    <mergeCell ref="E8:F8"/>
    <mergeCell ref="C9:D9"/>
    <mergeCell ref="C16:D16"/>
    <mergeCell ref="E16:F16"/>
    <mergeCell ref="C17:D17"/>
    <mergeCell ref="E17:F17"/>
    <mergeCell ref="G16:H16"/>
    <mergeCell ref="G17:H17"/>
    <mergeCell ref="C13:D13"/>
    <mergeCell ref="E13:F13"/>
    <mergeCell ref="C18:D18"/>
    <mergeCell ref="E18:F18"/>
    <mergeCell ref="C19:D19"/>
    <mergeCell ref="E19:F19"/>
    <mergeCell ref="G18:H18"/>
    <mergeCell ref="G19:H19"/>
    <mergeCell ref="G13:H13"/>
    <mergeCell ref="C14:D14"/>
    <mergeCell ref="E14:F14"/>
    <mergeCell ref="C15:D15"/>
    <mergeCell ref="E15:F15"/>
    <mergeCell ref="G14:H14"/>
    <mergeCell ref="G15:H15"/>
    <mergeCell ref="C22:D22"/>
    <mergeCell ref="E22:F22"/>
    <mergeCell ref="C23:D23"/>
    <mergeCell ref="E23:F23"/>
    <mergeCell ref="G22:H22"/>
    <mergeCell ref="G23:H23"/>
    <mergeCell ref="C21:D21"/>
    <mergeCell ref="E21:F21"/>
    <mergeCell ref="G20:H20"/>
    <mergeCell ref="G21:H21"/>
    <mergeCell ref="C20:D20"/>
    <mergeCell ref="E20:F20"/>
    <mergeCell ref="C26:D26"/>
    <mergeCell ref="E26:F26"/>
    <mergeCell ref="C27:D27"/>
    <mergeCell ref="E27:F27"/>
    <mergeCell ref="G26:H26"/>
    <mergeCell ref="G27:H27"/>
    <mergeCell ref="C24:D24"/>
    <mergeCell ref="E24:F24"/>
    <mergeCell ref="C25:D25"/>
    <mergeCell ref="E25:F25"/>
    <mergeCell ref="G24:H24"/>
    <mergeCell ref="G25:H25"/>
    <mergeCell ref="C30:D30"/>
    <mergeCell ref="E30:F30"/>
    <mergeCell ref="C31:D31"/>
    <mergeCell ref="E31:F31"/>
    <mergeCell ref="G30:H30"/>
    <mergeCell ref="G31:H31"/>
    <mergeCell ref="C28:D28"/>
    <mergeCell ref="E28:F28"/>
    <mergeCell ref="C29:D29"/>
    <mergeCell ref="E29:F29"/>
    <mergeCell ref="G28:H28"/>
    <mergeCell ref="G29:H29"/>
    <mergeCell ref="C34:D34"/>
    <mergeCell ref="E34:F34"/>
    <mergeCell ref="C35:D35"/>
    <mergeCell ref="E35:F35"/>
    <mergeCell ref="G34:H34"/>
    <mergeCell ref="G35:H35"/>
    <mergeCell ref="C32:D32"/>
    <mergeCell ref="E32:F32"/>
    <mergeCell ref="C33:D33"/>
    <mergeCell ref="E33:F33"/>
    <mergeCell ref="G32:H32"/>
    <mergeCell ref="G33:H33"/>
    <mergeCell ref="C38:D38"/>
    <mergeCell ref="E38:F38"/>
    <mergeCell ref="C39:D39"/>
    <mergeCell ref="E39:F39"/>
    <mergeCell ref="G38:H38"/>
    <mergeCell ref="G39:H39"/>
    <mergeCell ref="C36:D36"/>
    <mergeCell ref="E36:F36"/>
    <mergeCell ref="C37:D37"/>
    <mergeCell ref="E37:F37"/>
    <mergeCell ref="G36:H36"/>
    <mergeCell ref="G37:H37"/>
    <mergeCell ref="Z49:AA49"/>
    <mergeCell ref="AB49:AC49"/>
    <mergeCell ref="AD49:AF49"/>
    <mergeCell ref="C52:D52"/>
    <mergeCell ref="E52:F52"/>
    <mergeCell ref="C53:D53"/>
    <mergeCell ref="E53:F53"/>
    <mergeCell ref="G52:H52"/>
    <mergeCell ref="G53:H53"/>
    <mergeCell ref="C50:D50"/>
    <mergeCell ref="E50:F50"/>
    <mergeCell ref="C51:D51"/>
    <mergeCell ref="E51:F51"/>
    <mergeCell ref="G50:H50"/>
    <mergeCell ref="G51:H51"/>
    <mergeCell ref="C49:D49"/>
    <mergeCell ref="E49:F49"/>
    <mergeCell ref="G49:H49"/>
    <mergeCell ref="AO50:AO51"/>
    <mergeCell ref="E66:F66"/>
    <mergeCell ref="G66:H66"/>
    <mergeCell ref="E5:F5"/>
    <mergeCell ref="G9:H9"/>
    <mergeCell ref="G10:H10"/>
    <mergeCell ref="G11:H11"/>
    <mergeCell ref="G12:H12"/>
    <mergeCell ref="AG49:AH49"/>
    <mergeCell ref="AI49:AJ49"/>
    <mergeCell ref="AK49:AL49"/>
    <mergeCell ref="Z48:AF48"/>
    <mergeCell ref="Z50:AA51"/>
    <mergeCell ref="AB50:AC51"/>
    <mergeCell ref="AD50:AF51"/>
    <mergeCell ref="AG50:AH51"/>
    <mergeCell ref="AI50:AJ51"/>
    <mergeCell ref="AK50:AL51"/>
    <mergeCell ref="AM48:AO48"/>
    <mergeCell ref="G48:H48"/>
    <mergeCell ref="E46:F46"/>
    <mergeCell ref="E47:F47"/>
    <mergeCell ref="G46:H46"/>
    <mergeCell ref="E41:F41"/>
    <mergeCell ref="C42:D42"/>
    <mergeCell ref="E42:F42"/>
    <mergeCell ref="C43:D43"/>
    <mergeCell ref="E43:F43"/>
    <mergeCell ref="G42:H42"/>
    <mergeCell ref="G43:H43"/>
    <mergeCell ref="C40:D40"/>
    <mergeCell ref="E40:F40"/>
    <mergeCell ref="AN50:AN51"/>
    <mergeCell ref="C41:D41"/>
    <mergeCell ref="G40:H40"/>
    <mergeCell ref="G41:H41"/>
    <mergeCell ref="AG48:AL48"/>
    <mergeCell ref="C48:D48"/>
    <mergeCell ref="E48:F48"/>
    <mergeCell ref="C44:D44"/>
    <mergeCell ref="E44:F44"/>
    <mergeCell ref="AM50:AM51"/>
    <mergeCell ref="C46:D46"/>
    <mergeCell ref="C47:D47"/>
    <mergeCell ref="G47:H47"/>
    <mergeCell ref="C45:D45"/>
    <mergeCell ref="E45:F45"/>
    <mergeCell ref="G44:H44"/>
    <mergeCell ref="G45:H45"/>
    <mergeCell ref="K69:M69"/>
    <mergeCell ref="C64:D64"/>
    <mergeCell ref="E64:F64"/>
    <mergeCell ref="G64:H64"/>
    <mergeCell ref="C65:D65"/>
    <mergeCell ref="E65:F65"/>
    <mergeCell ref="G65:H65"/>
    <mergeCell ref="E63:F63"/>
    <mergeCell ref="G63:H63"/>
    <mergeCell ref="C67:D67"/>
    <mergeCell ref="E67:F67"/>
    <mergeCell ref="G67:H67"/>
    <mergeCell ref="C54:D54"/>
    <mergeCell ref="E54:F54"/>
    <mergeCell ref="C55:D55"/>
    <mergeCell ref="E55:F55"/>
    <mergeCell ref="G54:H54"/>
    <mergeCell ref="G55:H55"/>
    <mergeCell ref="C5:D5"/>
    <mergeCell ref="G5:H5"/>
    <mergeCell ref="C57:D57"/>
    <mergeCell ref="E57:F57"/>
    <mergeCell ref="G57:H57"/>
    <mergeCell ref="C62:D62"/>
    <mergeCell ref="E62:F62"/>
    <mergeCell ref="G62:H62"/>
    <mergeCell ref="C63:D63"/>
    <mergeCell ref="C60:D60"/>
    <mergeCell ref="E60:F60"/>
    <mergeCell ref="G60:H60"/>
    <mergeCell ref="C61:D61"/>
    <mergeCell ref="E61:F61"/>
    <mergeCell ref="G61:H61"/>
    <mergeCell ref="C58:D58"/>
    <mergeCell ref="E58:F58"/>
    <mergeCell ref="G58:H58"/>
    <mergeCell ref="C59:D59"/>
    <mergeCell ref="E59:F59"/>
    <mergeCell ref="G59:H59"/>
    <mergeCell ref="G6:H6"/>
    <mergeCell ref="G7:H7"/>
    <mergeCell ref="G8:H8"/>
  </mergeCells>
  <phoneticPr fontId="2"/>
  <conditionalFormatting sqref="I6:I56">
    <cfRule type="cellIs" dxfId="4" priority="2" stopIfTrue="1" operator="equal">
      <formula>2</formula>
    </cfRule>
  </conditionalFormatting>
  <conditionalFormatting sqref="I58:I67">
    <cfRule type="cellIs" dxfId="3" priority="1" stopIfTrue="1" operator="equal">
      <formula>2</formula>
    </cfRule>
  </conditionalFormatting>
  <dataValidations count="10">
    <dataValidation type="list" allowBlank="1" showInputMessage="1" showErrorMessage="1" sqref="I58:I67 I6:I56" xr:uid="{00000000-0002-0000-0200-000000000000}">
      <formula1>"1,2"</formula1>
    </dataValidation>
    <dataValidation imeMode="fullKatakana" allowBlank="1" showInputMessage="1" showErrorMessage="1" sqref="E6:F56 E58:F67 I58:I67 I6:I56" xr:uid="{00000000-0002-0000-0200-000001000000}"/>
    <dataValidation type="list" allowBlank="1" showInputMessage="1" showErrorMessage="1" sqref="B58:B67 B6:B56" xr:uid="{00000000-0002-0000-0200-000002000000}">
      <formula1>"　　　,★"</formula1>
    </dataValidation>
    <dataValidation imeMode="halfAlpha" allowBlank="1" showInputMessage="1" showErrorMessage="1" sqref="J6:J56 J58:J67" xr:uid="{00000000-0002-0000-0200-000003000000}"/>
    <dataValidation type="list" allowBlank="1" showInputMessage="1" showErrorMessage="1" sqref="N6:N56 Q6:Q55" xr:uid="{00000000-0002-0000-0200-000004000000}">
      <formula1>"25,50,100,200"</formula1>
    </dataValidation>
    <dataValidation type="list" allowBlank="1" showInputMessage="1" showErrorMessage="1" sqref="H2" xr:uid="{00000000-0002-0000-0200-000005000000}">
      <formula1>"京都,滋賀"</formula1>
    </dataValidation>
    <dataValidation type="list" allowBlank="1" showInputMessage="1" showErrorMessage="1" sqref="M6:M56 P6:P56" xr:uid="{00000000-0002-0000-0200-000006000000}">
      <formula1>"自由形,背泳ぎ,平泳ぎ,バタフライ,個人メドレー"</formula1>
    </dataValidation>
    <dataValidation type="list" allowBlank="1" showInputMessage="1" showErrorMessage="1" sqref="L58:L67" xr:uid="{00000000-0002-0000-0200-000007000000}">
      <formula1>"U,V,W,X,Y,Z"</formula1>
    </dataValidation>
    <dataValidation type="list" allowBlank="1" showInputMessage="1" showErrorMessage="1" sqref="N58:N67 Q58:Q67" xr:uid="{00000000-0002-0000-0200-000008000000}">
      <formula1>"100,200"</formula1>
    </dataValidation>
    <dataValidation type="list" allowBlank="1" showInputMessage="1" showErrorMessage="1" sqref="M58:M67 P58:P67" xr:uid="{00000000-0002-0000-0200-000009000000}">
      <formula1>"ﾒﾄﾞﾚｰﾘﾚｰ,ﾌﾘｰﾘﾚｰ"</formula1>
    </dataValidation>
  </dataValidations>
  <pageMargins left="0.78740157480314965" right="0.78740157480314965" top="0.27559055118110237" bottom="0.19685039370078741" header="0.31496062992125984" footer="0.51181102362204722"/>
  <pageSetup paperSize="12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95"/>
  <sheetViews>
    <sheetView zoomScaleNormal="100" workbookViewId="0">
      <selection activeCell="U16" sqref="U16"/>
    </sheetView>
  </sheetViews>
  <sheetFormatPr defaultColWidth="8.875" defaultRowHeight="13.5"/>
  <cols>
    <col min="1" max="1" width="3.375" customWidth="1"/>
    <col min="2" max="2" width="5.625" customWidth="1"/>
    <col min="3" max="8" width="8.875" customWidth="1"/>
    <col min="9" max="9" width="5.625" customWidth="1"/>
    <col min="10" max="10" width="9.125" customWidth="1"/>
    <col min="11" max="12" width="8.125" customWidth="1"/>
    <col min="13" max="13" width="8.125" style="6" customWidth="1"/>
    <col min="14" max="18" width="8.125" customWidth="1"/>
    <col min="19" max="19" width="8.125" style="3" customWidth="1"/>
    <col min="20" max="21" width="8.875" style="3" customWidth="1"/>
    <col min="22" max="22" width="8.875" customWidth="1"/>
    <col min="23" max="32" width="4.5" customWidth="1"/>
    <col min="33" max="34" width="4.375" customWidth="1"/>
    <col min="35" max="43" width="2.625" customWidth="1"/>
    <col min="44" max="44" width="5.125" customWidth="1"/>
  </cols>
  <sheetData>
    <row r="1" spans="1:32" s="98" customFormat="1" ht="23.1" customHeight="1" thickTop="1">
      <c r="A1" s="541" t="s">
        <v>0</v>
      </c>
      <c r="B1" s="541"/>
      <c r="C1" s="538" t="s">
        <v>225</v>
      </c>
      <c r="D1" s="538"/>
      <c r="E1" s="538"/>
      <c r="G1" s="163" t="s">
        <v>1</v>
      </c>
      <c r="H1" s="538" t="s">
        <v>67</v>
      </c>
      <c r="I1" s="538"/>
      <c r="J1" s="163"/>
      <c r="K1" s="549" t="s">
        <v>26</v>
      </c>
      <c r="L1" s="546"/>
      <c r="M1" s="548"/>
      <c r="N1" s="545" t="s">
        <v>29</v>
      </c>
      <c r="O1" s="546"/>
      <c r="P1" s="548"/>
      <c r="Q1" s="545" t="s">
        <v>30</v>
      </c>
      <c r="R1" s="546"/>
      <c r="S1" s="547"/>
    </row>
    <row r="2" spans="1:32" s="98" customFormat="1" ht="23.1" customHeight="1">
      <c r="A2" s="543" t="s">
        <v>21</v>
      </c>
      <c r="B2" s="543"/>
      <c r="C2" s="542">
        <v>45928</v>
      </c>
      <c r="D2" s="542"/>
      <c r="G2" s="101" t="s">
        <v>22</v>
      </c>
      <c r="H2" s="544" t="s">
        <v>212</v>
      </c>
      <c r="I2" s="544"/>
      <c r="K2" s="140" t="s">
        <v>27</v>
      </c>
      <c r="L2" s="141" t="s">
        <v>28</v>
      </c>
      <c r="M2" s="142" t="s">
        <v>20</v>
      </c>
      <c r="N2" s="142" t="s">
        <v>27</v>
      </c>
      <c r="O2" s="143" t="s">
        <v>28</v>
      </c>
      <c r="P2" s="157" t="s">
        <v>20</v>
      </c>
      <c r="Q2" s="141" t="s">
        <v>27</v>
      </c>
      <c r="R2" s="141" t="s">
        <v>28</v>
      </c>
      <c r="S2" s="158" t="s">
        <v>20</v>
      </c>
    </row>
    <row r="3" spans="1:32" ht="23.1" customHeight="1" thickBot="1">
      <c r="A3" s="552" t="s">
        <v>23</v>
      </c>
      <c r="B3" s="552"/>
      <c r="C3" s="544" t="s">
        <v>161</v>
      </c>
      <c r="D3" s="544"/>
      <c r="E3" s="544"/>
      <c r="G3" s="164" t="s">
        <v>24</v>
      </c>
      <c r="H3" s="550" t="s">
        <v>213</v>
      </c>
      <c r="I3" s="550"/>
      <c r="J3" s="551"/>
      <c r="K3" s="159">
        <f>COUNTIF(I6:I55,1)</f>
        <v>4</v>
      </c>
      <c r="L3" s="160">
        <f>COUNTIF(I6:I55,2)</f>
        <v>1</v>
      </c>
      <c r="M3" s="161">
        <f>SUM(K3:L3)</f>
        <v>5</v>
      </c>
      <c r="N3" s="161">
        <f>SUMIFS($S$6:$S$55,$I$6:$I$55,1)</f>
        <v>7</v>
      </c>
      <c r="O3" s="160">
        <f>SUMIFS($S$6:$S$55,$I$6:$I$55,2)</f>
        <v>2</v>
      </c>
      <c r="P3" s="161">
        <f>SUM(N3:O3)</f>
        <v>9</v>
      </c>
      <c r="Q3" s="160">
        <f>SUMIFS($S$58:$S$67,$I$58:$I$67,1)</f>
        <v>2</v>
      </c>
      <c r="R3" s="160">
        <f>SUMIFS($S$58:$S$67,$I$58:$I$67,2)</f>
        <v>0</v>
      </c>
      <c r="S3" s="162">
        <f>SUM(Q3:R3)</f>
        <v>2</v>
      </c>
      <c r="T3"/>
      <c r="U3"/>
    </row>
    <row r="4" spans="1:32" ht="9.9499999999999993" customHeight="1" thickTop="1" thickBot="1">
      <c r="A4" s="6"/>
      <c r="G4" s="103"/>
      <c r="M4"/>
      <c r="R4" s="3"/>
      <c r="S4"/>
      <c r="T4"/>
      <c r="U4" s="136"/>
      <c r="V4" s="136"/>
      <c r="W4" s="135"/>
      <c r="X4" s="135"/>
      <c r="Y4" s="136"/>
      <c r="Z4" s="135"/>
      <c r="AA4" s="135"/>
      <c r="AB4" s="135"/>
      <c r="AC4" s="136"/>
      <c r="AD4" s="136"/>
      <c r="AE4" s="135"/>
      <c r="AF4" s="135"/>
    </row>
    <row r="5" spans="1:32" s="5" customFormat="1" ht="17.100000000000001" customHeight="1">
      <c r="A5" s="184"/>
      <c r="B5" s="185" t="s">
        <v>167</v>
      </c>
      <c r="C5" s="471" t="s">
        <v>172</v>
      </c>
      <c r="D5" s="472"/>
      <c r="E5" s="471" t="s">
        <v>173</v>
      </c>
      <c r="F5" s="472"/>
      <c r="G5" s="473" t="s">
        <v>168</v>
      </c>
      <c r="H5" s="474"/>
      <c r="I5" s="186" t="s">
        <v>169</v>
      </c>
      <c r="J5" s="185" t="s">
        <v>170</v>
      </c>
      <c r="K5" s="187" t="s">
        <v>154</v>
      </c>
      <c r="L5" s="187" t="s">
        <v>174</v>
      </c>
      <c r="M5" s="188" t="s">
        <v>6</v>
      </c>
      <c r="N5" s="189" t="s">
        <v>7</v>
      </c>
      <c r="O5" s="189" t="s">
        <v>171</v>
      </c>
      <c r="P5" s="188" t="s">
        <v>6</v>
      </c>
      <c r="Q5" s="189" t="s">
        <v>7</v>
      </c>
      <c r="R5" s="190" t="s">
        <v>171</v>
      </c>
      <c r="S5" s="191" t="s">
        <v>190</v>
      </c>
    </row>
    <row r="6" spans="1:32" ht="17.100000000000001" customHeight="1">
      <c r="A6" s="194">
        <v>1</v>
      </c>
      <c r="B6" s="195"/>
      <c r="C6" s="493" t="s">
        <v>159</v>
      </c>
      <c r="D6" s="494"/>
      <c r="E6" s="539" t="s">
        <v>164</v>
      </c>
      <c r="F6" s="540"/>
      <c r="G6" s="497" t="str">
        <f>IF(C6&lt;&gt;"",C3,"")</f>
        <v>京都SC</v>
      </c>
      <c r="H6" s="498"/>
      <c r="I6" s="196">
        <v>1</v>
      </c>
      <c r="J6" s="197">
        <v>18264</v>
      </c>
      <c r="K6" s="198">
        <f>IF(J6="","",DATEDIF(J6,$C$2,"Y"))</f>
        <v>75</v>
      </c>
      <c r="L6" s="198" t="str">
        <f t="shared" ref="L6:L55" si="0">IF(K6="","",VLOOKUP(K6,$A$83:$B$95,2))</f>
        <v>L</v>
      </c>
      <c r="M6" s="199" t="s">
        <v>209</v>
      </c>
      <c r="N6" s="200">
        <v>25</v>
      </c>
      <c r="O6" s="200">
        <v>2000</v>
      </c>
      <c r="P6" s="199" t="s">
        <v>208</v>
      </c>
      <c r="Q6" s="200">
        <v>50</v>
      </c>
      <c r="R6" s="201">
        <v>4500</v>
      </c>
      <c r="S6" s="202">
        <f>COUNTA(M6,P6)</f>
        <v>2</v>
      </c>
      <c r="T6"/>
      <c r="U6"/>
    </row>
    <row r="7" spans="1:32" ht="17.100000000000001" customHeight="1">
      <c r="A7" s="203">
        <v>2</v>
      </c>
      <c r="B7" s="204"/>
      <c r="C7" s="487" t="s">
        <v>160</v>
      </c>
      <c r="D7" s="488"/>
      <c r="E7" s="512" t="s">
        <v>165</v>
      </c>
      <c r="F7" s="513"/>
      <c r="G7" s="491" t="str">
        <f>IF(C7&lt;&gt;"",G6,"")</f>
        <v>京都SC</v>
      </c>
      <c r="H7" s="492"/>
      <c r="I7" s="205">
        <v>2</v>
      </c>
      <c r="J7" s="206">
        <v>27427</v>
      </c>
      <c r="K7" s="207">
        <f t="shared" ref="K7:K55" si="1">IF(J7="","",DATEDIF(J7,$C$2,"Y"))</f>
        <v>50</v>
      </c>
      <c r="L7" s="207" t="str">
        <f t="shared" si="0"/>
        <v>G</v>
      </c>
      <c r="M7" s="208" t="s">
        <v>209</v>
      </c>
      <c r="N7" s="209">
        <v>50</v>
      </c>
      <c r="O7" s="209">
        <v>4000</v>
      </c>
      <c r="P7" s="208" t="s">
        <v>214</v>
      </c>
      <c r="Q7" s="209">
        <v>100</v>
      </c>
      <c r="R7" s="210">
        <v>14000</v>
      </c>
      <c r="S7" s="211">
        <f t="shared" ref="S7:S55" si="2">COUNTA(M7,P7)</f>
        <v>2</v>
      </c>
      <c r="T7"/>
      <c r="U7"/>
    </row>
    <row r="8" spans="1:32" ht="17.100000000000001" customHeight="1">
      <c r="A8" s="203">
        <v>3</v>
      </c>
      <c r="B8" s="204"/>
      <c r="C8" s="487" t="s">
        <v>215</v>
      </c>
      <c r="D8" s="488"/>
      <c r="E8" s="512" t="s">
        <v>216</v>
      </c>
      <c r="F8" s="513"/>
      <c r="G8" s="491" t="str">
        <f t="shared" ref="G8:G55" si="3">IF(C8&lt;&gt;"",G7,"")</f>
        <v>京都SC</v>
      </c>
      <c r="H8" s="492"/>
      <c r="I8" s="205">
        <v>1</v>
      </c>
      <c r="J8" s="206">
        <v>29221</v>
      </c>
      <c r="K8" s="207">
        <f t="shared" si="1"/>
        <v>45</v>
      </c>
      <c r="L8" s="207" t="str">
        <f t="shared" si="0"/>
        <v>F</v>
      </c>
      <c r="M8" s="208" t="s">
        <v>217</v>
      </c>
      <c r="N8" s="209">
        <v>50</v>
      </c>
      <c r="O8" s="209">
        <v>3500</v>
      </c>
      <c r="P8" s="208"/>
      <c r="Q8" s="209"/>
      <c r="R8" s="210"/>
      <c r="S8" s="211">
        <f t="shared" si="2"/>
        <v>1</v>
      </c>
      <c r="T8"/>
      <c r="U8"/>
    </row>
    <row r="9" spans="1:32" ht="17.100000000000001" customHeight="1">
      <c r="A9" s="203">
        <v>4</v>
      </c>
      <c r="B9" s="204"/>
      <c r="C9" s="487" t="s">
        <v>218</v>
      </c>
      <c r="D9" s="488"/>
      <c r="E9" s="512" t="s">
        <v>219</v>
      </c>
      <c r="F9" s="513"/>
      <c r="G9" s="491" t="str">
        <f t="shared" si="3"/>
        <v>京都SC</v>
      </c>
      <c r="H9" s="492"/>
      <c r="I9" s="205">
        <v>1</v>
      </c>
      <c r="J9" s="206">
        <v>36620</v>
      </c>
      <c r="K9" s="207">
        <f t="shared" si="1"/>
        <v>25</v>
      </c>
      <c r="L9" s="207" t="str">
        <f t="shared" si="0"/>
        <v>B</v>
      </c>
      <c r="M9" s="208" t="s">
        <v>209</v>
      </c>
      <c r="N9" s="209">
        <v>100</v>
      </c>
      <c r="O9" s="209">
        <v>5800</v>
      </c>
      <c r="P9" s="208" t="s">
        <v>217</v>
      </c>
      <c r="Q9" s="209">
        <v>50</v>
      </c>
      <c r="R9" s="210">
        <v>2900</v>
      </c>
      <c r="S9" s="211">
        <f t="shared" si="2"/>
        <v>2</v>
      </c>
      <c r="T9"/>
      <c r="U9"/>
    </row>
    <row r="10" spans="1:32" ht="17.100000000000001" customHeight="1" thickBot="1">
      <c r="A10" s="212">
        <v>5</v>
      </c>
      <c r="B10" s="213"/>
      <c r="C10" s="514" t="s">
        <v>220</v>
      </c>
      <c r="D10" s="515"/>
      <c r="E10" s="516" t="s">
        <v>221</v>
      </c>
      <c r="F10" s="517"/>
      <c r="G10" s="499" t="str">
        <f t="shared" si="3"/>
        <v>京都SC</v>
      </c>
      <c r="H10" s="500"/>
      <c r="I10" s="214">
        <v>1</v>
      </c>
      <c r="J10" s="215">
        <v>22041</v>
      </c>
      <c r="K10" s="216">
        <f t="shared" si="1"/>
        <v>65</v>
      </c>
      <c r="L10" s="216" t="str">
        <f t="shared" si="0"/>
        <v>J</v>
      </c>
      <c r="M10" s="217" t="s">
        <v>222</v>
      </c>
      <c r="N10" s="218">
        <v>25</v>
      </c>
      <c r="O10" s="218">
        <v>2300</v>
      </c>
      <c r="P10" s="217" t="s">
        <v>222</v>
      </c>
      <c r="Q10" s="218">
        <v>50</v>
      </c>
      <c r="R10" s="219">
        <v>11000</v>
      </c>
      <c r="S10" s="220">
        <f t="shared" si="2"/>
        <v>2</v>
      </c>
      <c r="T10"/>
      <c r="U10"/>
    </row>
    <row r="11" spans="1:32" ht="17.100000000000001" customHeight="1">
      <c r="A11" s="221">
        <v>6</v>
      </c>
      <c r="B11" s="222"/>
      <c r="C11" s="520"/>
      <c r="D11" s="521"/>
      <c r="E11" s="534"/>
      <c r="F11" s="535"/>
      <c r="G11" s="522" t="str">
        <f t="shared" si="3"/>
        <v/>
      </c>
      <c r="H11" s="523"/>
      <c r="I11" s="223"/>
      <c r="J11" s="224"/>
      <c r="K11" s="225" t="str">
        <f t="shared" si="1"/>
        <v/>
      </c>
      <c r="L11" s="225" t="str">
        <f t="shared" si="0"/>
        <v/>
      </c>
      <c r="M11" s="226"/>
      <c r="N11" s="227"/>
      <c r="O11" s="227"/>
      <c r="P11" s="226"/>
      <c r="Q11" s="227"/>
      <c r="R11" s="228"/>
      <c r="S11" s="229">
        <f t="shared" si="2"/>
        <v>0</v>
      </c>
      <c r="T11"/>
      <c r="U11"/>
    </row>
    <row r="12" spans="1:32" ht="17.100000000000001" customHeight="1">
      <c r="A12" s="203">
        <v>7</v>
      </c>
      <c r="B12" s="204"/>
      <c r="C12" s="487"/>
      <c r="D12" s="488"/>
      <c r="E12" s="512"/>
      <c r="F12" s="513"/>
      <c r="G12" s="491" t="str">
        <f t="shared" si="3"/>
        <v/>
      </c>
      <c r="H12" s="492"/>
      <c r="I12" s="205"/>
      <c r="J12" s="206"/>
      <c r="K12" s="207" t="str">
        <f t="shared" si="1"/>
        <v/>
      </c>
      <c r="L12" s="207" t="str">
        <f t="shared" si="0"/>
        <v/>
      </c>
      <c r="M12" s="208"/>
      <c r="N12" s="209"/>
      <c r="O12" s="209"/>
      <c r="P12" s="208"/>
      <c r="Q12" s="209"/>
      <c r="R12" s="210"/>
      <c r="S12" s="211">
        <f t="shared" si="2"/>
        <v>0</v>
      </c>
      <c r="T12"/>
      <c r="U12"/>
    </row>
    <row r="13" spans="1:32" ht="17.100000000000001" customHeight="1">
      <c r="A13" s="203">
        <v>8</v>
      </c>
      <c r="B13" s="204"/>
      <c r="C13" s="487"/>
      <c r="D13" s="488"/>
      <c r="E13" s="512"/>
      <c r="F13" s="513"/>
      <c r="G13" s="491" t="str">
        <f t="shared" si="3"/>
        <v/>
      </c>
      <c r="H13" s="492"/>
      <c r="I13" s="205"/>
      <c r="J13" s="206"/>
      <c r="K13" s="207" t="str">
        <f t="shared" si="1"/>
        <v/>
      </c>
      <c r="L13" s="207" t="str">
        <f t="shared" si="0"/>
        <v/>
      </c>
      <c r="M13" s="208"/>
      <c r="N13" s="209"/>
      <c r="O13" s="209"/>
      <c r="P13" s="208"/>
      <c r="Q13" s="209"/>
      <c r="R13" s="210"/>
      <c r="S13" s="211">
        <f t="shared" si="2"/>
        <v>0</v>
      </c>
      <c r="T13"/>
      <c r="U13"/>
    </row>
    <row r="14" spans="1:32" ht="17.100000000000001" customHeight="1">
      <c r="A14" s="203">
        <v>9</v>
      </c>
      <c r="B14" s="204"/>
      <c r="C14" s="487"/>
      <c r="D14" s="488"/>
      <c r="E14" s="512"/>
      <c r="F14" s="513"/>
      <c r="G14" s="491" t="str">
        <f t="shared" si="3"/>
        <v/>
      </c>
      <c r="H14" s="492"/>
      <c r="I14" s="205"/>
      <c r="J14" s="206"/>
      <c r="K14" s="207" t="str">
        <f t="shared" si="1"/>
        <v/>
      </c>
      <c r="L14" s="207" t="str">
        <f t="shared" si="0"/>
        <v/>
      </c>
      <c r="M14" s="208"/>
      <c r="N14" s="209"/>
      <c r="O14" s="209"/>
      <c r="P14" s="208"/>
      <c r="Q14" s="209"/>
      <c r="R14" s="210"/>
      <c r="S14" s="211">
        <f t="shared" si="2"/>
        <v>0</v>
      </c>
      <c r="T14"/>
      <c r="U14"/>
    </row>
    <row r="15" spans="1:32" ht="17.100000000000001" customHeight="1" thickBot="1">
      <c r="A15" s="212">
        <v>10</v>
      </c>
      <c r="B15" s="213"/>
      <c r="C15" s="514"/>
      <c r="D15" s="515"/>
      <c r="E15" s="516"/>
      <c r="F15" s="517"/>
      <c r="G15" s="499" t="str">
        <f t="shared" si="3"/>
        <v/>
      </c>
      <c r="H15" s="500"/>
      <c r="I15" s="214"/>
      <c r="J15" s="215"/>
      <c r="K15" s="216" t="str">
        <f t="shared" si="1"/>
        <v/>
      </c>
      <c r="L15" s="216" t="str">
        <f t="shared" si="0"/>
        <v/>
      </c>
      <c r="M15" s="217"/>
      <c r="N15" s="218"/>
      <c r="O15" s="218"/>
      <c r="P15" s="217"/>
      <c r="Q15" s="218"/>
      <c r="R15" s="219"/>
      <c r="S15" s="220">
        <f t="shared" si="2"/>
        <v>0</v>
      </c>
      <c r="T15"/>
      <c r="U15"/>
    </row>
    <row r="16" spans="1:32" ht="17.100000000000001" customHeight="1">
      <c r="A16" s="221">
        <v>11</v>
      </c>
      <c r="B16" s="222"/>
      <c r="C16" s="520"/>
      <c r="D16" s="521"/>
      <c r="E16" s="534"/>
      <c r="F16" s="535"/>
      <c r="G16" s="522" t="str">
        <f t="shared" si="3"/>
        <v/>
      </c>
      <c r="H16" s="523"/>
      <c r="I16" s="223"/>
      <c r="J16" s="224"/>
      <c r="K16" s="225" t="str">
        <f t="shared" si="1"/>
        <v/>
      </c>
      <c r="L16" s="225" t="str">
        <f t="shared" si="0"/>
        <v/>
      </c>
      <c r="M16" s="226"/>
      <c r="N16" s="227"/>
      <c r="O16" s="227"/>
      <c r="P16" s="226"/>
      <c r="Q16" s="227"/>
      <c r="R16" s="228"/>
      <c r="S16" s="229">
        <f t="shared" si="2"/>
        <v>0</v>
      </c>
      <c r="T16"/>
      <c r="U16"/>
    </row>
    <row r="17" spans="1:21" ht="17.100000000000001" customHeight="1">
      <c r="A17" s="203">
        <v>12</v>
      </c>
      <c r="B17" s="204"/>
      <c r="C17" s="487"/>
      <c r="D17" s="488"/>
      <c r="E17" s="512"/>
      <c r="F17" s="513"/>
      <c r="G17" s="491" t="str">
        <f t="shared" si="3"/>
        <v/>
      </c>
      <c r="H17" s="492"/>
      <c r="I17" s="205"/>
      <c r="J17" s="206"/>
      <c r="K17" s="207" t="str">
        <f t="shared" si="1"/>
        <v/>
      </c>
      <c r="L17" s="207" t="str">
        <f t="shared" si="0"/>
        <v/>
      </c>
      <c r="M17" s="208"/>
      <c r="N17" s="209"/>
      <c r="O17" s="209"/>
      <c r="P17" s="208"/>
      <c r="Q17" s="209"/>
      <c r="R17" s="210"/>
      <c r="S17" s="211">
        <f t="shared" si="2"/>
        <v>0</v>
      </c>
      <c r="T17"/>
      <c r="U17"/>
    </row>
    <row r="18" spans="1:21" ht="17.100000000000001" customHeight="1">
      <c r="A18" s="203">
        <v>13</v>
      </c>
      <c r="B18" s="204"/>
      <c r="C18" s="487"/>
      <c r="D18" s="488"/>
      <c r="E18" s="512"/>
      <c r="F18" s="513"/>
      <c r="G18" s="491" t="str">
        <f t="shared" si="3"/>
        <v/>
      </c>
      <c r="H18" s="492"/>
      <c r="I18" s="205"/>
      <c r="J18" s="206"/>
      <c r="K18" s="207" t="str">
        <f t="shared" si="1"/>
        <v/>
      </c>
      <c r="L18" s="207" t="str">
        <f t="shared" si="0"/>
        <v/>
      </c>
      <c r="M18" s="208"/>
      <c r="N18" s="209"/>
      <c r="O18" s="209"/>
      <c r="P18" s="208"/>
      <c r="Q18" s="209"/>
      <c r="R18" s="210"/>
      <c r="S18" s="211">
        <f t="shared" si="2"/>
        <v>0</v>
      </c>
      <c r="T18"/>
      <c r="U18"/>
    </row>
    <row r="19" spans="1:21" ht="17.100000000000001" customHeight="1">
      <c r="A19" s="203">
        <v>14</v>
      </c>
      <c r="B19" s="204"/>
      <c r="C19" s="487"/>
      <c r="D19" s="488"/>
      <c r="E19" s="512"/>
      <c r="F19" s="513"/>
      <c r="G19" s="491" t="str">
        <f t="shared" si="3"/>
        <v/>
      </c>
      <c r="H19" s="492"/>
      <c r="I19" s="205"/>
      <c r="J19" s="206"/>
      <c r="K19" s="207" t="str">
        <f t="shared" si="1"/>
        <v/>
      </c>
      <c r="L19" s="207" t="str">
        <f t="shared" si="0"/>
        <v/>
      </c>
      <c r="M19" s="208"/>
      <c r="N19" s="209"/>
      <c r="O19" s="209"/>
      <c r="P19" s="208"/>
      <c r="Q19" s="209"/>
      <c r="R19" s="210"/>
      <c r="S19" s="211">
        <f t="shared" si="2"/>
        <v>0</v>
      </c>
      <c r="T19"/>
      <c r="U19"/>
    </row>
    <row r="20" spans="1:21" ht="17.100000000000001" customHeight="1" thickBot="1">
      <c r="A20" s="212">
        <v>15</v>
      </c>
      <c r="B20" s="213"/>
      <c r="C20" s="514"/>
      <c r="D20" s="515"/>
      <c r="E20" s="516"/>
      <c r="F20" s="517"/>
      <c r="G20" s="499" t="str">
        <f t="shared" si="3"/>
        <v/>
      </c>
      <c r="H20" s="500"/>
      <c r="I20" s="214"/>
      <c r="J20" s="215"/>
      <c r="K20" s="216" t="str">
        <f t="shared" si="1"/>
        <v/>
      </c>
      <c r="L20" s="216" t="str">
        <f t="shared" si="0"/>
        <v/>
      </c>
      <c r="M20" s="217"/>
      <c r="N20" s="218"/>
      <c r="O20" s="218"/>
      <c r="P20" s="217"/>
      <c r="Q20" s="218"/>
      <c r="R20" s="219"/>
      <c r="S20" s="220">
        <f t="shared" si="2"/>
        <v>0</v>
      </c>
      <c r="T20"/>
      <c r="U20"/>
    </row>
    <row r="21" spans="1:21" ht="17.100000000000001" customHeight="1">
      <c r="A21" s="221">
        <v>16</v>
      </c>
      <c r="B21" s="222"/>
      <c r="C21" s="520"/>
      <c r="D21" s="521"/>
      <c r="E21" s="534"/>
      <c r="F21" s="535"/>
      <c r="G21" s="522" t="str">
        <f t="shared" si="3"/>
        <v/>
      </c>
      <c r="H21" s="523"/>
      <c r="I21" s="223"/>
      <c r="J21" s="224"/>
      <c r="K21" s="225" t="str">
        <f t="shared" si="1"/>
        <v/>
      </c>
      <c r="L21" s="225" t="str">
        <f t="shared" si="0"/>
        <v/>
      </c>
      <c r="M21" s="226"/>
      <c r="N21" s="227"/>
      <c r="O21" s="227"/>
      <c r="P21" s="226"/>
      <c r="Q21" s="227"/>
      <c r="R21" s="228"/>
      <c r="S21" s="229">
        <f t="shared" si="2"/>
        <v>0</v>
      </c>
      <c r="T21"/>
      <c r="U21"/>
    </row>
    <row r="22" spans="1:21" ht="17.100000000000001" customHeight="1">
      <c r="A22" s="203">
        <v>17</v>
      </c>
      <c r="B22" s="204"/>
      <c r="C22" s="487"/>
      <c r="D22" s="488"/>
      <c r="E22" s="512"/>
      <c r="F22" s="513"/>
      <c r="G22" s="491" t="str">
        <f t="shared" si="3"/>
        <v/>
      </c>
      <c r="H22" s="492"/>
      <c r="I22" s="205"/>
      <c r="J22" s="206"/>
      <c r="K22" s="207" t="str">
        <f t="shared" si="1"/>
        <v/>
      </c>
      <c r="L22" s="207" t="str">
        <f t="shared" si="0"/>
        <v/>
      </c>
      <c r="M22" s="208"/>
      <c r="N22" s="209"/>
      <c r="O22" s="209"/>
      <c r="P22" s="208"/>
      <c r="Q22" s="209"/>
      <c r="R22" s="210"/>
      <c r="S22" s="211">
        <f t="shared" si="2"/>
        <v>0</v>
      </c>
      <c r="T22"/>
      <c r="U22"/>
    </row>
    <row r="23" spans="1:21" ht="17.100000000000001" customHeight="1">
      <c r="A23" s="203">
        <v>18</v>
      </c>
      <c r="B23" s="204"/>
      <c r="C23" s="487"/>
      <c r="D23" s="488"/>
      <c r="E23" s="512"/>
      <c r="F23" s="513"/>
      <c r="G23" s="491" t="str">
        <f t="shared" si="3"/>
        <v/>
      </c>
      <c r="H23" s="492"/>
      <c r="I23" s="205"/>
      <c r="J23" s="206"/>
      <c r="K23" s="207" t="str">
        <f t="shared" si="1"/>
        <v/>
      </c>
      <c r="L23" s="207" t="str">
        <f t="shared" si="0"/>
        <v/>
      </c>
      <c r="M23" s="208"/>
      <c r="N23" s="209"/>
      <c r="O23" s="209"/>
      <c r="P23" s="208"/>
      <c r="Q23" s="209"/>
      <c r="R23" s="210"/>
      <c r="S23" s="211">
        <f t="shared" si="2"/>
        <v>0</v>
      </c>
      <c r="T23"/>
      <c r="U23"/>
    </row>
    <row r="24" spans="1:21" ht="17.100000000000001" customHeight="1">
      <c r="A24" s="203">
        <v>19</v>
      </c>
      <c r="B24" s="204"/>
      <c r="C24" s="487"/>
      <c r="D24" s="488"/>
      <c r="E24" s="512"/>
      <c r="F24" s="513"/>
      <c r="G24" s="491" t="str">
        <f t="shared" si="3"/>
        <v/>
      </c>
      <c r="H24" s="492"/>
      <c r="I24" s="205"/>
      <c r="J24" s="206"/>
      <c r="K24" s="207" t="str">
        <f t="shared" si="1"/>
        <v/>
      </c>
      <c r="L24" s="207" t="str">
        <f t="shared" si="0"/>
        <v/>
      </c>
      <c r="M24" s="208"/>
      <c r="N24" s="209"/>
      <c r="O24" s="209"/>
      <c r="P24" s="208"/>
      <c r="Q24" s="209"/>
      <c r="R24" s="210"/>
      <c r="S24" s="211">
        <f t="shared" si="2"/>
        <v>0</v>
      </c>
      <c r="T24"/>
      <c r="U24"/>
    </row>
    <row r="25" spans="1:21" ht="17.100000000000001" customHeight="1" thickBot="1">
      <c r="A25" s="212">
        <v>20</v>
      </c>
      <c r="B25" s="213"/>
      <c r="C25" s="514"/>
      <c r="D25" s="515"/>
      <c r="E25" s="516"/>
      <c r="F25" s="517"/>
      <c r="G25" s="499" t="str">
        <f t="shared" si="3"/>
        <v/>
      </c>
      <c r="H25" s="500"/>
      <c r="I25" s="214"/>
      <c r="J25" s="215"/>
      <c r="K25" s="216" t="str">
        <f t="shared" si="1"/>
        <v/>
      </c>
      <c r="L25" s="216" t="str">
        <f t="shared" si="0"/>
        <v/>
      </c>
      <c r="M25" s="217"/>
      <c r="N25" s="218"/>
      <c r="O25" s="218"/>
      <c r="P25" s="217"/>
      <c r="Q25" s="218"/>
      <c r="R25" s="219"/>
      <c r="S25" s="220">
        <f t="shared" si="2"/>
        <v>0</v>
      </c>
      <c r="T25"/>
      <c r="U25"/>
    </row>
    <row r="26" spans="1:21" ht="17.100000000000001" customHeight="1">
      <c r="A26" s="221">
        <v>21</v>
      </c>
      <c r="B26" s="222"/>
      <c r="C26" s="520"/>
      <c r="D26" s="521"/>
      <c r="E26" s="534"/>
      <c r="F26" s="535"/>
      <c r="G26" s="522" t="str">
        <f t="shared" si="3"/>
        <v/>
      </c>
      <c r="H26" s="523"/>
      <c r="I26" s="223"/>
      <c r="J26" s="224"/>
      <c r="K26" s="225" t="str">
        <f t="shared" si="1"/>
        <v/>
      </c>
      <c r="L26" s="225" t="str">
        <f t="shared" si="0"/>
        <v/>
      </c>
      <c r="M26" s="226"/>
      <c r="N26" s="227"/>
      <c r="O26" s="227"/>
      <c r="P26" s="226"/>
      <c r="Q26" s="227"/>
      <c r="R26" s="228"/>
      <c r="S26" s="229">
        <f t="shared" si="2"/>
        <v>0</v>
      </c>
      <c r="T26"/>
      <c r="U26"/>
    </row>
    <row r="27" spans="1:21" ht="17.100000000000001" customHeight="1">
      <c r="A27" s="203">
        <v>22</v>
      </c>
      <c r="B27" s="204"/>
      <c r="C27" s="487"/>
      <c r="D27" s="488"/>
      <c r="E27" s="512"/>
      <c r="F27" s="513"/>
      <c r="G27" s="491" t="str">
        <f t="shared" si="3"/>
        <v/>
      </c>
      <c r="H27" s="492"/>
      <c r="I27" s="205"/>
      <c r="J27" s="206"/>
      <c r="K27" s="207" t="str">
        <f t="shared" si="1"/>
        <v/>
      </c>
      <c r="L27" s="207" t="str">
        <f t="shared" si="0"/>
        <v/>
      </c>
      <c r="M27" s="208"/>
      <c r="N27" s="209"/>
      <c r="O27" s="209"/>
      <c r="P27" s="208"/>
      <c r="Q27" s="209"/>
      <c r="R27" s="210"/>
      <c r="S27" s="211">
        <f t="shared" si="2"/>
        <v>0</v>
      </c>
      <c r="T27"/>
      <c r="U27"/>
    </row>
    <row r="28" spans="1:21" ht="17.100000000000001" customHeight="1">
      <c r="A28" s="203">
        <v>23</v>
      </c>
      <c r="B28" s="204"/>
      <c r="C28" s="487"/>
      <c r="D28" s="488"/>
      <c r="E28" s="512"/>
      <c r="F28" s="513"/>
      <c r="G28" s="491" t="str">
        <f t="shared" si="3"/>
        <v/>
      </c>
      <c r="H28" s="492"/>
      <c r="I28" s="205"/>
      <c r="J28" s="206"/>
      <c r="K28" s="207" t="str">
        <f t="shared" si="1"/>
        <v/>
      </c>
      <c r="L28" s="207" t="str">
        <f t="shared" si="0"/>
        <v/>
      </c>
      <c r="M28" s="208"/>
      <c r="N28" s="209"/>
      <c r="O28" s="209"/>
      <c r="P28" s="208"/>
      <c r="Q28" s="209"/>
      <c r="R28" s="210"/>
      <c r="S28" s="211">
        <f t="shared" si="2"/>
        <v>0</v>
      </c>
      <c r="T28"/>
      <c r="U28"/>
    </row>
    <row r="29" spans="1:21" ht="17.100000000000001" customHeight="1">
      <c r="A29" s="203">
        <v>24</v>
      </c>
      <c r="B29" s="204"/>
      <c r="C29" s="487"/>
      <c r="D29" s="488"/>
      <c r="E29" s="512"/>
      <c r="F29" s="513"/>
      <c r="G29" s="491" t="str">
        <f t="shared" si="3"/>
        <v/>
      </c>
      <c r="H29" s="492"/>
      <c r="I29" s="205"/>
      <c r="J29" s="206"/>
      <c r="K29" s="207" t="str">
        <f t="shared" si="1"/>
        <v/>
      </c>
      <c r="L29" s="207" t="str">
        <f t="shared" si="0"/>
        <v/>
      </c>
      <c r="M29" s="208"/>
      <c r="N29" s="209"/>
      <c r="O29" s="209"/>
      <c r="P29" s="208"/>
      <c r="Q29" s="209"/>
      <c r="R29" s="210"/>
      <c r="S29" s="211">
        <f t="shared" si="2"/>
        <v>0</v>
      </c>
      <c r="T29"/>
      <c r="U29"/>
    </row>
    <row r="30" spans="1:21" ht="17.100000000000001" customHeight="1" thickBot="1">
      <c r="A30" s="325">
        <v>25</v>
      </c>
      <c r="B30" s="326"/>
      <c r="C30" s="479"/>
      <c r="D30" s="480"/>
      <c r="E30" s="553"/>
      <c r="F30" s="554"/>
      <c r="G30" s="483" t="str">
        <f t="shared" si="3"/>
        <v/>
      </c>
      <c r="H30" s="484"/>
      <c r="I30" s="261"/>
      <c r="J30" s="327"/>
      <c r="K30" s="328" t="str">
        <f t="shared" si="1"/>
        <v/>
      </c>
      <c r="L30" s="328" t="str">
        <f t="shared" si="0"/>
        <v/>
      </c>
      <c r="M30" s="265"/>
      <c r="N30" s="266"/>
      <c r="O30" s="266"/>
      <c r="P30" s="265"/>
      <c r="Q30" s="266"/>
      <c r="R30" s="268"/>
      <c r="S30" s="329">
        <f t="shared" si="2"/>
        <v>0</v>
      </c>
      <c r="T30"/>
      <c r="U30"/>
    </row>
    <row r="31" spans="1:21" ht="17.100000000000001" customHeight="1" thickTop="1">
      <c r="A31" s="281">
        <v>26</v>
      </c>
      <c r="B31" s="282"/>
      <c r="C31" s="555"/>
      <c r="D31" s="556"/>
      <c r="E31" s="557"/>
      <c r="F31" s="558"/>
      <c r="G31" s="559" t="str">
        <f t="shared" si="3"/>
        <v/>
      </c>
      <c r="H31" s="560"/>
      <c r="I31" s="283"/>
      <c r="J31" s="284"/>
      <c r="K31" s="285" t="str">
        <f t="shared" si="1"/>
        <v/>
      </c>
      <c r="L31" s="285" t="str">
        <f t="shared" si="0"/>
        <v/>
      </c>
      <c r="M31" s="286"/>
      <c r="N31" s="287"/>
      <c r="O31" s="287"/>
      <c r="P31" s="286"/>
      <c r="Q31" s="287"/>
      <c r="R31" s="289"/>
      <c r="S31" s="290">
        <f t="shared" si="2"/>
        <v>0</v>
      </c>
      <c r="T31"/>
      <c r="U31"/>
    </row>
    <row r="32" spans="1:21" ht="17.100000000000001" customHeight="1">
      <c r="A32" s="291">
        <v>27</v>
      </c>
      <c r="B32" s="292"/>
      <c r="C32" s="561"/>
      <c r="D32" s="562"/>
      <c r="E32" s="563"/>
      <c r="F32" s="564"/>
      <c r="G32" s="565" t="str">
        <f t="shared" si="3"/>
        <v/>
      </c>
      <c r="H32" s="566"/>
      <c r="I32" s="293"/>
      <c r="J32" s="294"/>
      <c r="K32" s="295" t="str">
        <f t="shared" si="1"/>
        <v/>
      </c>
      <c r="L32" s="295" t="str">
        <f t="shared" si="0"/>
        <v/>
      </c>
      <c r="M32" s="296"/>
      <c r="N32" s="297"/>
      <c r="O32" s="297"/>
      <c r="P32" s="296"/>
      <c r="Q32" s="297"/>
      <c r="R32" s="299"/>
      <c r="S32" s="300">
        <f t="shared" si="2"/>
        <v>0</v>
      </c>
      <c r="T32"/>
      <c r="U32"/>
    </row>
    <row r="33" spans="1:43" ht="17.100000000000001" customHeight="1">
      <c r="A33" s="291">
        <v>28</v>
      </c>
      <c r="B33" s="292"/>
      <c r="C33" s="561"/>
      <c r="D33" s="562"/>
      <c r="E33" s="563"/>
      <c r="F33" s="564"/>
      <c r="G33" s="565" t="str">
        <f t="shared" si="3"/>
        <v/>
      </c>
      <c r="H33" s="566"/>
      <c r="I33" s="293"/>
      <c r="J33" s="294"/>
      <c r="K33" s="295" t="str">
        <f t="shared" si="1"/>
        <v/>
      </c>
      <c r="L33" s="295" t="str">
        <f t="shared" si="0"/>
        <v/>
      </c>
      <c r="M33" s="296"/>
      <c r="N33" s="297"/>
      <c r="O33" s="297"/>
      <c r="P33" s="296"/>
      <c r="Q33" s="297"/>
      <c r="R33" s="299"/>
      <c r="S33" s="300">
        <f t="shared" si="2"/>
        <v>0</v>
      </c>
      <c r="T33"/>
      <c r="U33"/>
    </row>
    <row r="34" spans="1:43" ht="17.100000000000001" customHeight="1">
      <c r="A34" s="291">
        <v>29</v>
      </c>
      <c r="B34" s="292"/>
      <c r="C34" s="561"/>
      <c r="D34" s="562"/>
      <c r="E34" s="563"/>
      <c r="F34" s="564"/>
      <c r="G34" s="565" t="str">
        <f t="shared" si="3"/>
        <v/>
      </c>
      <c r="H34" s="566"/>
      <c r="I34" s="293"/>
      <c r="J34" s="294"/>
      <c r="K34" s="295" t="str">
        <f t="shared" si="1"/>
        <v/>
      </c>
      <c r="L34" s="295" t="str">
        <f t="shared" si="0"/>
        <v/>
      </c>
      <c r="M34" s="296"/>
      <c r="N34" s="297"/>
      <c r="O34" s="297"/>
      <c r="P34" s="296"/>
      <c r="Q34" s="297"/>
      <c r="R34" s="299"/>
      <c r="S34" s="300">
        <f t="shared" si="2"/>
        <v>0</v>
      </c>
      <c r="T34"/>
      <c r="U34"/>
    </row>
    <row r="35" spans="1:43" ht="17.100000000000001" customHeight="1" thickBot="1">
      <c r="A35" s="330">
        <v>30</v>
      </c>
      <c r="B35" s="318"/>
      <c r="C35" s="567"/>
      <c r="D35" s="568"/>
      <c r="E35" s="569"/>
      <c r="F35" s="570"/>
      <c r="G35" s="571" t="str">
        <f t="shared" si="3"/>
        <v/>
      </c>
      <c r="H35" s="572"/>
      <c r="I35" s="319"/>
      <c r="J35" s="320"/>
      <c r="K35" s="321" t="str">
        <f t="shared" si="1"/>
        <v/>
      </c>
      <c r="L35" s="321" t="str">
        <f t="shared" si="0"/>
        <v/>
      </c>
      <c r="M35" s="322"/>
      <c r="N35" s="323"/>
      <c r="O35" s="323"/>
      <c r="P35" s="322"/>
      <c r="Q35" s="323"/>
      <c r="R35" s="324"/>
      <c r="S35" s="331">
        <f t="shared" si="2"/>
        <v>0</v>
      </c>
      <c r="T35"/>
      <c r="U35"/>
    </row>
    <row r="36" spans="1:43" ht="17.100000000000001" customHeight="1">
      <c r="A36" s="332">
        <v>31</v>
      </c>
      <c r="B36" s="311"/>
      <c r="C36" s="573"/>
      <c r="D36" s="574"/>
      <c r="E36" s="575"/>
      <c r="F36" s="576"/>
      <c r="G36" s="577" t="str">
        <f t="shared" si="3"/>
        <v/>
      </c>
      <c r="H36" s="578"/>
      <c r="I36" s="312"/>
      <c r="J36" s="313"/>
      <c r="K36" s="314" t="str">
        <f t="shared" si="1"/>
        <v/>
      </c>
      <c r="L36" s="314" t="str">
        <f t="shared" si="0"/>
        <v/>
      </c>
      <c r="M36" s="315"/>
      <c r="N36" s="316"/>
      <c r="O36" s="316"/>
      <c r="P36" s="315"/>
      <c r="Q36" s="316"/>
      <c r="R36" s="317"/>
      <c r="S36" s="333">
        <f t="shared" si="2"/>
        <v>0</v>
      </c>
      <c r="T36"/>
      <c r="U36"/>
    </row>
    <row r="37" spans="1:43" ht="17.100000000000001" customHeight="1">
      <c r="A37" s="291">
        <v>32</v>
      </c>
      <c r="B37" s="292"/>
      <c r="C37" s="561"/>
      <c r="D37" s="562"/>
      <c r="E37" s="563"/>
      <c r="F37" s="564"/>
      <c r="G37" s="565" t="str">
        <f t="shared" si="3"/>
        <v/>
      </c>
      <c r="H37" s="566"/>
      <c r="I37" s="293"/>
      <c r="J37" s="294"/>
      <c r="K37" s="295" t="str">
        <f t="shared" si="1"/>
        <v/>
      </c>
      <c r="L37" s="295" t="str">
        <f t="shared" si="0"/>
        <v/>
      </c>
      <c r="M37" s="296"/>
      <c r="N37" s="297"/>
      <c r="O37" s="297"/>
      <c r="P37" s="296"/>
      <c r="Q37" s="297"/>
      <c r="R37" s="299"/>
      <c r="S37" s="300">
        <f t="shared" si="2"/>
        <v>0</v>
      </c>
      <c r="T37"/>
      <c r="U37"/>
    </row>
    <row r="38" spans="1:43" ht="17.100000000000001" customHeight="1">
      <c r="A38" s="291">
        <v>33</v>
      </c>
      <c r="B38" s="292"/>
      <c r="C38" s="561"/>
      <c r="D38" s="562"/>
      <c r="E38" s="563"/>
      <c r="F38" s="564"/>
      <c r="G38" s="565" t="str">
        <f t="shared" si="3"/>
        <v/>
      </c>
      <c r="H38" s="566"/>
      <c r="I38" s="293"/>
      <c r="J38" s="294"/>
      <c r="K38" s="295" t="str">
        <f t="shared" si="1"/>
        <v/>
      </c>
      <c r="L38" s="295" t="str">
        <f t="shared" si="0"/>
        <v/>
      </c>
      <c r="M38" s="296"/>
      <c r="N38" s="297"/>
      <c r="O38" s="297"/>
      <c r="P38" s="296"/>
      <c r="Q38" s="297"/>
      <c r="R38" s="299"/>
      <c r="S38" s="300">
        <f t="shared" si="2"/>
        <v>0</v>
      </c>
      <c r="T38"/>
      <c r="U38"/>
    </row>
    <row r="39" spans="1:43" ht="17.100000000000001" customHeight="1">
      <c r="A39" s="291">
        <v>34</v>
      </c>
      <c r="B39" s="292"/>
      <c r="C39" s="561"/>
      <c r="D39" s="562"/>
      <c r="E39" s="563"/>
      <c r="F39" s="564"/>
      <c r="G39" s="565" t="str">
        <f t="shared" si="3"/>
        <v/>
      </c>
      <c r="H39" s="566"/>
      <c r="I39" s="293"/>
      <c r="J39" s="294"/>
      <c r="K39" s="295" t="str">
        <f t="shared" si="1"/>
        <v/>
      </c>
      <c r="L39" s="295" t="str">
        <f t="shared" si="0"/>
        <v/>
      </c>
      <c r="M39" s="296"/>
      <c r="N39" s="297"/>
      <c r="O39" s="297"/>
      <c r="P39" s="296"/>
      <c r="Q39" s="297"/>
      <c r="R39" s="299"/>
      <c r="S39" s="300">
        <f t="shared" si="2"/>
        <v>0</v>
      </c>
      <c r="T39"/>
      <c r="U39"/>
    </row>
    <row r="40" spans="1:43" ht="17.100000000000001" customHeight="1" thickBot="1">
      <c r="A40" s="330">
        <v>35</v>
      </c>
      <c r="B40" s="318"/>
      <c r="C40" s="567"/>
      <c r="D40" s="568"/>
      <c r="E40" s="569"/>
      <c r="F40" s="570"/>
      <c r="G40" s="571" t="str">
        <f t="shared" si="3"/>
        <v/>
      </c>
      <c r="H40" s="572"/>
      <c r="I40" s="319"/>
      <c r="J40" s="320"/>
      <c r="K40" s="321" t="str">
        <f t="shared" si="1"/>
        <v/>
      </c>
      <c r="L40" s="321" t="str">
        <f t="shared" si="0"/>
        <v/>
      </c>
      <c r="M40" s="322"/>
      <c r="N40" s="323"/>
      <c r="O40" s="323"/>
      <c r="P40" s="322"/>
      <c r="Q40" s="323"/>
      <c r="R40" s="324"/>
      <c r="S40" s="331">
        <f t="shared" si="2"/>
        <v>0</v>
      </c>
      <c r="T40"/>
      <c r="U40"/>
    </row>
    <row r="41" spans="1:43" ht="17.100000000000001" customHeight="1">
      <c r="A41" s="332">
        <v>36</v>
      </c>
      <c r="B41" s="311"/>
      <c r="C41" s="573"/>
      <c r="D41" s="574"/>
      <c r="E41" s="575"/>
      <c r="F41" s="576"/>
      <c r="G41" s="577" t="str">
        <f t="shared" si="3"/>
        <v/>
      </c>
      <c r="H41" s="578"/>
      <c r="I41" s="312"/>
      <c r="J41" s="313"/>
      <c r="K41" s="314" t="str">
        <f t="shared" si="1"/>
        <v/>
      </c>
      <c r="L41" s="314" t="str">
        <f t="shared" si="0"/>
        <v/>
      </c>
      <c r="M41" s="315"/>
      <c r="N41" s="316"/>
      <c r="O41" s="316"/>
      <c r="P41" s="315"/>
      <c r="Q41" s="316"/>
      <c r="R41" s="317"/>
      <c r="S41" s="333">
        <f t="shared" si="2"/>
        <v>0</v>
      </c>
      <c r="T41"/>
      <c r="U41"/>
    </row>
    <row r="42" spans="1:43" ht="17.100000000000001" customHeight="1">
      <c r="A42" s="291">
        <v>37</v>
      </c>
      <c r="B42" s="292"/>
      <c r="C42" s="561"/>
      <c r="D42" s="562"/>
      <c r="E42" s="563"/>
      <c r="F42" s="564"/>
      <c r="G42" s="565" t="str">
        <f t="shared" si="3"/>
        <v/>
      </c>
      <c r="H42" s="566"/>
      <c r="I42" s="293"/>
      <c r="J42" s="294"/>
      <c r="K42" s="295" t="str">
        <f t="shared" si="1"/>
        <v/>
      </c>
      <c r="L42" s="295" t="str">
        <f t="shared" si="0"/>
        <v/>
      </c>
      <c r="M42" s="296"/>
      <c r="N42" s="297"/>
      <c r="O42" s="297"/>
      <c r="P42" s="296"/>
      <c r="Q42" s="297"/>
      <c r="R42" s="299"/>
      <c r="S42" s="300">
        <f t="shared" si="2"/>
        <v>0</v>
      </c>
      <c r="T42"/>
      <c r="U42"/>
    </row>
    <row r="43" spans="1:43" ht="17.100000000000001" customHeight="1">
      <c r="A43" s="291">
        <v>38</v>
      </c>
      <c r="B43" s="292"/>
      <c r="C43" s="561"/>
      <c r="D43" s="562"/>
      <c r="E43" s="563"/>
      <c r="F43" s="564"/>
      <c r="G43" s="565" t="str">
        <f t="shared" si="3"/>
        <v/>
      </c>
      <c r="H43" s="566"/>
      <c r="I43" s="293"/>
      <c r="J43" s="294"/>
      <c r="K43" s="295" t="str">
        <f t="shared" si="1"/>
        <v/>
      </c>
      <c r="L43" s="295" t="str">
        <f t="shared" si="0"/>
        <v/>
      </c>
      <c r="M43" s="296"/>
      <c r="N43" s="297"/>
      <c r="O43" s="297"/>
      <c r="P43" s="296"/>
      <c r="Q43" s="297"/>
      <c r="R43" s="299"/>
      <c r="S43" s="300">
        <f t="shared" si="2"/>
        <v>0</v>
      </c>
      <c r="T43"/>
      <c r="U43"/>
    </row>
    <row r="44" spans="1:43" ht="17.100000000000001" customHeight="1">
      <c r="A44" s="291">
        <v>39</v>
      </c>
      <c r="B44" s="292"/>
      <c r="C44" s="561"/>
      <c r="D44" s="562"/>
      <c r="E44" s="563"/>
      <c r="F44" s="564"/>
      <c r="G44" s="565" t="str">
        <f t="shared" si="3"/>
        <v/>
      </c>
      <c r="H44" s="566"/>
      <c r="I44" s="293"/>
      <c r="J44" s="294"/>
      <c r="K44" s="295" t="str">
        <f t="shared" si="1"/>
        <v/>
      </c>
      <c r="L44" s="295" t="str">
        <f t="shared" si="0"/>
        <v/>
      </c>
      <c r="M44" s="296"/>
      <c r="N44" s="297"/>
      <c r="O44" s="297"/>
      <c r="P44" s="296"/>
      <c r="Q44" s="297"/>
      <c r="R44" s="299"/>
      <c r="S44" s="300">
        <f t="shared" si="2"/>
        <v>0</v>
      </c>
      <c r="T44"/>
      <c r="U44"/>
    </row>
    <row r="45" spans="1:43" ht="17.100000000000001" customHeight="1" thickBot="1">
      <c r="A45" s="330">
        <v>40</v>
      </c>
      <c r="B45" s="318"/>
      <c r="C45" s="567"/>
      <c r="D45" s="568"/>
      <c r="E45" s="569"/>
      <c r="F45" s="570"/>
      <c r="G45" s="571" t="str">
        <f t="shared" si="3"/>
        <v/>
      </c>
      <c r="H45" s="572"/>
      <c r="I45" s="319"/>
      <c r="J45" s="320"/>
      <c r="K45" s="321" t="str">
        <f t="shared" si="1"/>
        <v/>
      </c>
      <c r="L45" s="321" t="str">
        <f t="shared" si="0"/>
        <v/>
      </c>
      <c r="M45" s="322"/>
      <c r="N45" s="323"/>
      <c r="O45" s="323"/>
      <c r="P45" s="322"/>
      <c r="Q45" s="323"/>
      <c r="R45" s="324"/>
      <c r="S45" s="331">
        <f t="shared" si="2"/>
        <v>0</v>
      </c>
      <c r="T45"/>
      <c r="U45"/>
    </row>
    <row r="46" spans="1:43" ht="17.100000000000001" customHeight="1">
      <c r="A46" s="332">
        <v>41</v>
      </c>
      <c r="B46" s="311"/>
      <c r="C46" s="573"/>
      <c r="D46" s="574"/>
      <c r="E46" s="575"/>
      <c r="F46" s="576"/>
      <c r="G46" s="577" t="str">
        <f t="shared" si="3"/>
        <v/>
      </c>
      <c r="H46" s="578"/>
      <c r="I46" s="312"/>
      <c r="J46" s="313"/>
      <c r="K46" s="314" t="str">
        <f t="shared" si="1"/>
        <v/>
      </c>
      <c r="L46" s="314" t="str">
        <f t="shared" si="0"/>
        <v/>
      </c>
      <c r="M46" s="315"/>
      <c r="N46" s="316"/>
      <c r="O46" s="316"/>
      <c r="P46" s="315"/>
      <c r="Q46" s="316"/>
      <c r="R46" s="317"/>
      <c r="S46" s="333">
        <f t="shared" si="2"/>
        <v>0</v>
      </c>
      <c r="T46"/>
      <c r="U46"/>
    </row>
    <row r="47" spans="1:43" ht="17.100000000000001" customHeight="1" thickBot="1">
      <c r="A47" s="291">
        <v>42</v>
      </c>
      <c r="B47" s="292"/>
      <c r="C47" s="561"/>
      <c r="D47" s="562"/>
      <c r="E47" s="563"/>
      <c r="F47" s="564"/>
      <c r="G47" s="565" t="str">
        <f t="shared" si="3"/>
        <v/>
      </c>
      <c r="H47" s="566"/>
      <c r="I47" s="293"/>
      <c r="J47" s="294"/>
      <c r="K47" s="295" t="str">
        <f t="shared" si="1"/>
        <v/>
      </c>
      <c r="L47" s="295" t="str">
        <f t="shared" si="0"/>
        <v/>
      </c>
      <c r="M47" s="296"/>
      <c r="N47" s="297"/>
      <c r="O47" s="297"/>
      <c r="P47" s="296"/>
      <c r="Q47" s="297"/>
      <c r="R47" s="299"/>
      <c r="S47" s="300">
        <f t="shared" si="2"/>
        <v>0</v>
      </c>
      <c r="T47"/>
      <c r="U47"/>
    </row>
    <row r="48" spans="1:43" ht="17.100000000000001" customHeight="1">
      <c r="A48" s="291">
        <v>43</v>
      </c>
      <c r="B48" s="292"/>
      <c r="C48" s="561"/>
      <c r="D48" s="562"/>
      <c r="E48" s="563"/>
      <c r="F48" s="564"/>
      <c r="G48" s="565" t="str">
        <f t="shared" si="3"/>
        <v/>
      </c>
      <c r="H48" s="566"/>
      <c r="I48" s="293"/>
      <c r="J48" s="294"/>
      <c r="K48" s="295" t="str">
        <f t="shared" si="1"/>
        <v/>
      </c>
      <c r="L48" s="295" t="str">
        <f t="shared" si="0"/>
        <v/>
      </c>
      <c r="M48" s="296"/>
      <c r="N48" s="297"/>
      <c r="O48" s="297"/>
      <c r="P48" s="296"/>
      <c r="Q48" s="297"/>
      <c r="R48" s="299"/>
      <c r="S48" s="300">
        <f t="shared" si="2"/>
        <v>0</v>
      </c>
      <c r="T48"/>
      <c r="U48"/>
      <c r="Z48" s="530" t="s">
        <v>26</v>
      </c>
      <c r="AA48" s="524"/>
      <c r="AB48" s="524"/>
      <c r="AC48" s="524"/>
      <c r="AD48" s="524"/>
      <c r="AE48" s="524"/>
      <c r="AF48" s="524"/>
      <c r="AG48" s="524" t="s">
        <v>29</v>
      </c>
      <c r="AH48" s="524"/>
      <c r="AI48" s="524"/>
      <c r="AJ48" s="524"/>
      <c r="AK48" s="524"/>
      <c r="AL48" s="524"/>
      <c r="AM48" s="524" t="s">
        <v>30</v>
      </c>
      <c r="AN48" s="524"/>
      <c r="AO48" s="533"/>
      <c r="AQ48" s="4"/>
    </row>
    <row r="49" spans="1:43" ht="17.100000000000001" customHeight="1">
      <c r="A49" s="291">
        <v>44</v>
      </c>
      <c r="B49" s="292"/>
      <c r="C49" s="561"/>
      <c r="D49" s="562"/>
      <c r="E49" s="563"/>
      <c r="F49" s="564"/>
      <c r="G49" s="565" t="str">
        <f t="shared" si="3"/>
        <v/>
      </c>
      <c r="H49" s="566"/>
      <c r="I49" s="293"/>
      <c r="J49" s="294"/>
      <c r="K49" s="295" t="str">
        <f t="shared" si="1"/>
        <v/>
      </c>
      <c r="L49" s="295" t="str">
        <f t="shared" si="0"/>
        <v/>
      </c>
      <c r="M49" s="296"/>
      <c r="N49" s="297"/>
      <c r="O49" s="297"/>
      <c r="P49" s="296"/>
      <c r="Q49" s="297"/>
      <c r="R49" s="299"/>
      <c r="S49" s="300">
        <f t="shared" si="2"/>
        <v>0</v>
      </c>
      <c r="T49"/>
      <c r="U49"/>
      <c r="Z49" s="536" t="s">
        <v>27</v>
      </c>
      <c r="AA49" s="528"/>
      <c r="AB49" s="527" t="s">
        <v>28</v>
      </c>
      <c r="AC49" s="528"/>
      <c r="AD49" s="527" t="s">
        <v>20</v>
      </c>
      <c r="AE49" s="537"/>
      <c r="AF49" s="528"/>
      <c r="AG49" s="527" t="s">
        <v>27</v>
      </c>
      <c r="AH49" s="528"/>
      <c r="AI49" s="527" t="s">
        <v>28</v>
      </c>
      <c r="AJ49" s="528"/>
      <c r="AK49" s="529" t="s">
        <v>20</v>
      </c>
      <c r="AL49" s="529"/>
      <c r="AM49" s="143" t="s">
        <v>27</v>
      </c>
      <c r="AN49" s="143" t="s">
        <v>28</v>
      </c>
      <c r="AO49" s="147" t="s">
        <v>20</v>
      </c>
      <c r="AQ49" s="4"/>
    </row>
    <row r="50" spans="1:43" ht="17.100000000000001" customHeight="1" thickBot="1">
      <c r="A50" s="330">
        <v>45</v>
      </c>
      <c r="B50" s="318"/>
      <c r="C50" s="567"/>
      <c r="D50" s="568"/>
      <c r="E50" s="569"/>
      <c r="F50" s="570"/>
      <c r="G50" s="571" t="str">
        <f t="shared" si="3"/>
        <v/>
      </c>
      <c r="H50" s="572"/>
      <c r="I50" s="319"/>
      <c r="J50" s="320"/>
      <c r="K50" s="321" t="str">
        <f t="shared" si="1"/>
        <v/>
      </c>
      <c r="L50" s="321" t="str">
        <f t="shared" si="0"/>
        <v/>
      </c>
      <c r="M50" s="322"/>
      <c r="N50" s="323"/>
      <c r="O50" s="323"/>
      <c r="P50" s="322"/>
      <c r="Q50" s="323"/>
      <c r="R50" s="324"/>
      <c r="S50" s="331">
        <f t="shared" si="2"/>
        <v>0</v>
      </c>
      <c r="T50"/>
      <c r="U50"/>
      <c r="Z50" s="531">
        <f>COUNTIF($I$6:$I$55,1)</f>
        <v>4</v>
      </c>
      <c r="AA50" s="518"/>
      <c r="AB50" s="518">
        <f>COUNTIF($I$6:$I$55,2)</f>
        <v>1</v>
      </c>
      <c r="AC50" s="518"/>
      <c r="AD50" s="518">
        <f>SUM(Z50:AC51)</f>
        <v>5</v>
      </c>
      <c r="AE50" s="518"/>
      <c r="AF50" s="518"/>
      <c r="AG50" s="518">
        <f>SUMIFS($S$6:$S$55,$I$6:$I$55,1)</f>
        <v>7</v>
      </c>
      <c r="AH50" s="518"/>
      <c r="AI50" s="518">
        <f>SUMIFS($S$6:$S$55,$I$6:$I$55,2)</f>
        <v>2</v>
      </c>
      <c r="AJ50" s="518"/>
      <c r="AK50" s="518">
        <f>SUM(AG50:AJ51)</f>
        <v>9</v>
      </c>
      <c r="AL50" s="518"/>
      <c r="AM50" s="518" t="e">
        <f>SUMIFS(#REF!,#REF!,1)</f>
        <v>#REF!</v>
      </c>
      <c r="AN50" s="518" t="e">
        <f>SUMIFS(#REF!,#REF!,2)</f>
        <v>#REF!</v>
      </c>
      <c r="AO50" s="525" t="e">
        <f>SUM(AM50:AN51)</f>
        <v>#REF!</v>
      </c>
      <c r="AQ50" s="4"/>
    </row>
    <row r="51" spans="1:43" ht="17.100000000000001" customHeight="1" thickBot="1">
      <c r="A51" s="332">
        <v>46</v>
      </c>
      <c r="B51" s="311"/>
      <c r="C51" s="573"/>
      <c r="D51" s="574"/>
      <c r="E51" s="575"/>
      <c r="F51" s="576"/>
      <c r="G51" s="577" t="str">
        <f t="shared" si="3"/>
        <v/>
      </c>
      <c r="H51" s="578"/>
      <c r="I51" s="312"/>
      <c r="J51" s="313"/>
      <c r="K51" s="314" t="str">
        <f t="shared" si="1"/>
        <v/>
      </c>
      <c r="L51" s="314" t="str">
        <f t="shared" si="0"/>
        <v/>
      </c>
      <c r="M51" s="315"/>
      <c r="N51" s="316"/>
      <c r="O51" s="316"/>
      <c r="P51" s="315"/>
      <c r="Q51" s="316"/>
      <c r="R51" s="317"/>
      <c r="S51" s="333">
        <f t="shared" si="2"/>
        <v>0</v>
      </c>
      <c r="T51"/>
      <c r="U51"/>
      <c r="Z51" s="532"/>
      <c r="AA51" s="519"/>
      <c r="AB51" s="519"/>
      <c r="AC51" s="519"/>
      <c r="AD51" s="519"/>
      <c r="AE51" s="519"/>
      <c r="AF51" s="519"/>
      <c r="AG51" s="519"/>
      <c r="AH51" s="519"/>
      <c r="AI51" s="519"/>
      <c r="AJ51" s="519"/>
      <c r="AK51" s="519"/>
      <c r="AL51" s="519"/>
      <c r="AM51" s="519"/>
      <c r="AN51" s="519"/>
      <c r="AO51" s="526"/>
    </row>
    <row r="52" spans="1:43" ht="17.100000000000001" customHeight="1">
      <c r="A52" s="291">
        <v>47</v>
      </c>
      <c r="B52" s="292"/>
      <c r="C52" s="561"/>
      <c r="D52" s="562"/>
      <c r="E52" s="563"/>
      <c r="F52" s="564"/>
      <c r="G52" s="565" t="str">
        <f t="shared" si="3"/>
        <v/>
      </c>
      <c r="H52" s="566"/>
      <c r="I52" s="293"/>
      <c r="J52" s="294"/>
      <c r="K52" s="295" t="str">
        <f t="shared" si="1"/>
        <v/>
      </c>
      <c r="L52" s="295" t="str">
        <f t="shared" si="0"/>
        <v/>
      </c>
      <c r="M52" s="296"/>
      <c r="N52" s="297"/>
      <c r="O52" s="297"/>
      <c r="P52" s="296"/>
      <c r="Q52" s="297"/>
      <c r="R52" s="299"/>
      <c r="S52" s="300">
        <f t="shared" si="2"/>
        <v>0</v>
      </c>
      <c r="T52"/>
      <c r="U52"/>
      <c r="AL52" s="6"/>
    </row>
    <row r="53" spans="1:43" ht="17.100000000000001" customHeight="1">
      <c r="A53" s="291">
        <v>48</v>
      </c>
      <c r="B53" s="292"/>
      <c r="C53" s="561"/>
      <c r="D53" s="562"/>
      <c r="E53" s="563"/>
      <c r="F53" s="564"/>
      <c r="G53" s="565" t="str">
        <f t="shared" si="3"/>
        <v/>
      </c>
      <c r="H53" s="566"/>
      <c r="I53" s="293"/>
      <c r="J53" s="294"/>
      <c r="K53" s="295" t="str">
        <f t="shared" si="1"/>
        <v/>
      </c>
      <c r="L53" s="295" t="str">
        <f t="shared" si="0"/>
        <v/>
      </c>
      <c r="M53" s="296"/>
      <c r="N53" s="297"/>
      <c r="O53" s="297"/>
      <c r="P53" s="296"/>
      <c r="Q53" s="297"/>
      <c r="R53" s="299"/>
      <c r="S53" s="300">
        <f t="shared" si="2"/>
        <v>0</v>
      </c>
      <c r="T53"/>
      <c r="U53"/>
      <c r="AL53" s="6"/>
    </row>
    <row r="54" spans="1:43" ht="17.100000000000001" customHeight="1" thickBot="1">
      <c r="A54" s="291">
        <v>49</v>
      </c>
      <c r="B54" s="292"/>
      <c r="C54" s="561"/>
      <c r="D54" s="562"/>
      <c r="E54" s="563"/>
      <c r="F54" s="564"/>
      <c r="G54" s="565" t="str">
        <f t="shared" si="3"/>
        <v/>
      </c>
      <c r="H54" s="566"/>
      <c r="I54" s="293"/>
      <c r="J54" s="294"/>
      <c r="K54" s="295" t="str">
        <f t="shared" si="1"/>
        <v/>
      </c>
      <c r="L54" s="295" t="str">
        <f t="shared" si="0"/>
        <v/>
      </c>
      <c r="M54" s="296"/>
      <c r="N54" s="297"/>
      <c r="O54" s="297"/>
      <c r="P54" s="296"/>
      <c r="Q54" s="297"/>
      <c r="R54" s="299"/>
      <c r="S54" s="300">
        <f t="shared" si="2"/>
        <v>0</v>
      </c>
      <c r="T54"/>
      <c r="U54"/>
      <c r="AL54" s="84" t="s">
        <v>75</v>
      </c>
      <c r="AM54" s="84"/>
      <c r="AN54" s="84"/>
      <c r="AO54" s="84"/>
      <c r="AP54" s="84" t="s">
        <v>76</v>
      </c>
    </row>
    <row r="55" spans="1:43" ht="17.100000000000001" customHeight="1" thickTop="1" thickBot="1">
      <c r="A55" s="301">
        <v>50</v>
      </c>
      <c r="B55" s="302"/>
      <c r="C55" s="579"/>
      <c r="D55" s="580"/>
      <c r="E55" s="581"/>
      <c r="F55" s="582"/>
      <c r="G55" s="583" t="str">
        <f t="shared" si="3"/>
        <v/>
      </c>
      <c r="H55" s="584"/>
      <c r="I55" s="303"/>
      <c r="J55" s="304"/>
      <c r="K55" s="305" t="str">
        <f t="shared" si="1"/>
        <v/>
      </c>
      <c r="L55" s="305" t="str">
        <f t="shared" si="0"/>
        <v/>
      </c>
      <c r="M55" s="306"/>
      <c r="N55" s="307"/>
      <c r="O55" s="307"/>
      <c r="P55" s="306"/>
      <c r="Q55" s="307"/>
      <c r="R55" s="309"/>
      <c r="S55" s="310">
        <f t="shared" si="2"/>
        <v>0</v>
      </c>
      <c r="T55"/>
      <c r="U55"/>
      <c r="AL55" s="6"/>
    </row>
    <row r="56" spans="1:43" ht="17.100000000000001" customHeight="1" thickTop="1" thickBot="1">
      <c r="A56" s="6"/>
      <c r="B56" s="178"/>
      <c r="C56" s="179"/>
      <c r="D56" s="179"/>
      <c r="E56" s="180"/>
      <c r="F56" s="180"/>
      <c r="G56" s="13"/>
      <c r="H56" s="13"/>
      <c r="I56" s="181"/>
      <c r="J56" s="182"/>
      <c r="K56" s="183"/>
      <c r="L56" s="183"/>
      <c r="M56" s="183"/>
      <c r="N56" s="183"/>
      <c r="O56" s="183"/>
      <c r="P56" s="183"/>
      <c r="Q56" s="183"/>
      <c r="R56" s="183"/>
      <c r="S56" s="168"/>
      <c r="T56"/>
      <c r="U56"/>
      <c r="AL56" s="6"/>
    </row>
    <row r="57" spans="1:43" s="4" customFormat="1" ht="17.100000000000001" customHeight="1" thickTop="1">
      <c r="A57" s="169"/>
      <c r="B57" s="170" t="s">
        <v>167</v>
      </c>
      <c r="C57" s="475" t="s">
        <v>172</v>
      </c>
      <c r="D57" s="476"/>
      <c r="E57" s="477" t="s">
        <v>173</v>
      </c>
      <c r="F57" s="478"/>
      <c r="G57" s="475" t="s">
        <v>168</v>
      </c>
      <c r="H57" s="476"/>
      <c r="I57" s="171" t="s">
        <v>169</v>
      </c>
      <c r="J57" s="170" t="s">
        <v>170</v>
      </c>
      <c r="K57" s="172" t="s">
        <v>154</v>
      </c>
      <c r="L57" s="173" t="s">
        <v>174</v>
      </c>
      <c r="M57" s="174" t="s">
        <v>6</v>
      </c>
      <c r="N57" s="175" t="s">
        <v>7</v>
      </c>
      <c r="O57" s="175" t="s">
        <v>171</v>
      </c>
      <c r="P57" s="174" t="s">
        <v>6</v>
      </c>
      <c r="Q57" s="175" t="s">
        <v>7</v>
      </c>
      <c r="R57" s="176" t="s">
        <v>171</v>
      </c>
      <c r="S57" s="177" t="s">
        <v>190</v>
      </c>
    </row>
    <row r="58" spans="1:43" s="4" customFormat="1" ht="17.100000000000001" customHeight="1">
      <c r="A58" s="234">
        <v>1</v>
      </c>
      <c r="B58" s="235"/>
      <c r="C58" s="493" t="s">
        <v>161</v>
      </c>
      <c r="D58" s="494"/>
      <c r="E58" s="495"/>
      <c r="F58" s="496"/>
      <c r="G58" s="497" t="str">
        <f>IF(C58&lt;&gt;"",C3,"")</f>
        <v>京都SC</v>
      </c>
      <c r="H58" s="498"/>
      <c r="I58" s="196">
        <v>1</v>
      </c>
      <c r="J58" s="236"/>
      <c r="K58" s="237" t="str">
        <f>IF(J58="","",DATEDIF(J58,P52,"Y"))</f>
        <v/>
      </c>
      <c r="L58" s="238" t="s">
        <v>197</v>
      </c>
      <c r="M58" s="199" t="s">
        <v>210</v>
      </c>
      <c r="N58" s="200">
        <v>200</v>
      </c>
      <c r="O58" s="200">
        <v>20000</v>
      </c>
      <c r="P58" s="199" t="s">
        <v>211</v>
      </c>
      <c r="Q58" s="239">
        <v>200</v>
      </c>
      <c r="R58" s="201">
        <v>15500</v>
      </c>
      <c r="S58" s="240">
        <f t="shared" ref="S58:S67" si="4">COUNTA(M58,P58)</f>
        <v>2</v>
      </c>
    </row>
    <row r="59" spans="1:43" ht="14.25">
      <c r="A59" s="241">
        <v>2</v>
      </c>
      <c r="B59" s="242"/>
      <c r="C59" s="487"/>
      <c r="D59" s="488"/>
      <c r="E59" s="489"/>
      <c r="F59" s="490"/>
      <c r="G59" s="491" t="str">
        <f>IF(C59&lt;&gt;"",G58,"")</f>
        <v/>
      </c>
      <c r="H59" s="492"/>
      <c r="I59" s="205"/>
      <c r="J59" s="243"/>
      <c r="K59" s="244" t="str">
        <f>IF(J59="","",DATEDIF(J59,P53,"Y"))</f>
        <v/>
      </c>
      <c r="L59" s="245"/>
      <c r="M59" s="208"/>
      <c r="N59" s="209"/>
      <c r="O59" s="209"/>
      <c r="P59" s="208"/>
      <c r="Q59" s="246"/>
      <c r="R59" s="210"/>
      <c r="S59" s="247">
        <f t="shared" si="4"/>
        <v>0</v>
      </c>
    </row>
    <row r="60" spans="1:43" ht="14.25">
      <c r="A60" s="241">
        <v>3</v>
      </c>
      <c r="B60" s="242"/>
      <c r="C60" s="487"/>
      <c r="D60" s="488"/>
      <c r="E60" s="489"/>
      <c r="F60" s="490"/>
      <c r="G60" s="491" t="str">
        <f t="shared" ref="G60:G67" si="5">IF(C60&lt;&gt;"",G59,"")</f>
        <v/>
      </c>
      <c r="H60" s="492"/>
      <c r="I60" s="205"/>
      <c r="J60" s="243"/>
      <c r="K60" s="244" t="str">
        <f>IF(J60="","",DATEDIF(J60,P54,"Y"))</f>
        <v/>
      </c>
      <c r="L60" s="245"/>
      <c r="M60" s="208"/>
      <c r="N60" s="209"/>
      <c r="O60" s="209"/>
      <c r="P60" s="208"/>
      <c r="Q60" s="246"/>
      <c r="R60" s="210"/>
      <c r="S60" s="247">
        <f t="shared" si="4"/>
        <v>0</v>
      </c>
    </row>
    <row r="61" spans="1:43" ht="14.25">
      <c r="A61" s="241">
        <v>4</v>
      </c>
      <c r="B61" s="242"/>
      <c r="C61" s="487"/>
      <c r="D61" s="488"/>
      <c r="E61" s="489"/>
      <c r="F61" s="490"/>
      <c r="G61" s="491" t="str">
        <f t="shared" si="5"/>
        <v/>
      </c>
      <c r="H61" s="492"/>
      <c r="I61" s="205"/>
      <c r="J61" s="243"/>
      <c r="K61" s="244" t="str">
        <f>IF(J61="","",DATEDIF(J61,P55,"Y"))</f>
        <v/>
      </c>
      <c r="L61" s="245"/>
      <c r="M61" s="208"/>
      <c r="N61" s="209"/>
      <c r="O61" s="209"/>
      <c r="P61" s="208"/>
      <c r="Q61" s="246"/>
      <c r="R61" s="210"/>
      <c r="S61" s="247">
        <f t="shared" si="4"/>
        <v>0</v>
      </c>
    </row>
    <row r="62" spans="1:43" ht="15" thickBot="1">
      <c r="A62" s="259">
        <v>5</v>
      </c>
      <c r="B62" s="260"/>
      <c r="C62" s="479"/>
      <c r="D62" s="480"/>
      <c r="E62" s="481"/>
      <c r="F62" s="482"/>
      <c r="G62" s="483" t="str">
        <f t="shared" si="5"/>
        <v/>
      </c>
      <c r="H62" s="484"/>
      <c r="I62" s="261"/>
      <c r="J62" s="262"/>
      <c r="K62" s="263" t="str">
        <f t="shared" ref="K62:K67" si="6">IF(J62="","",DATEDIF(J62,P57,"Y"))</f>
        <v/>
      </c>
      <c r="L62" s="264"/>
      <c r="M62" s="265"/>
      <c r="N62" s="266"/>
      <c r="O62" s="266"/>
      <c r="P62" s="265"/>
      <c r="Q62" s="267"/>
      <c r="R62" s="268"/>
      <c r="S62" s="269">
        <f t="shared" si="4"/>
        <v>0</v>
      </c>
    </row>
    <row r="63" spans="1:43" ht="15" thickTop="1">
      <c r="A63" s="281">
        <v>6</v>
      </c>
      <c r="B63" s="282"/>
      <c r="C63" s="555"/>
      <c r="D63" s="556"/>
      <c r="E63" s="557"/>
      <c r="F63" s="558"/>
      <c r="G63" s="559" t="str">
        <f t="shared" si="5"/>
        <v/>
      </c>
      <c r="H63" s="560"/>
      <c r="I63" s="283"/>
      <c r="J63" s="284"/>
      <c r="K63" s="285" t="str">
        <f t="shared" si="6"/>
        <v/>
      </c>
      <c r="L63" s="285"/>
      <c r="M63" s="286"/>
      <c r="N63" s="287"/>
      <c r="O63" s="287"/>
      <c r="P63" s="286"/>
      <c r="Q63" s="288"/>
      <c r="R63" s="289"/>
      <c r="S63" s="290">
        <f t="shared" si="4"/>
        <v>0</v>
      </c>
    </row>
    <row r="64" spans="1:43" ht="14.25">
      <c r="A64" s="291">
        <v>7</v>
      </c>
      <c r="B64" s="292"/>
      <c r="C64" s="561"/>
      <c r="D64" s="562"/>
      <c r="E64" s="563"/>
      <c r="F64" s="564"/>
      <c r="G64" s="565" t="str">
        <f t="shared" si="5"/>
        <v/>
      </c>
      <c r="H64" s="566"/>
      <c r="I64" s="293"/>
      <c r="J64" s="294"/>
      <c r="K64" s="295" t="str">
        <f t="shared" si="6"/>
        <v/>
      </c>
      <c r="L64" s="295"/>
      <c r="M64" s="296"/>
      <c r="N64" s="297"/>
      <c r="O64" s="297"/>
      <c r="P64" s="296"/>
      <c r="Q64" s="298"/>
      <c r="R64" s="299"/>
      <c r="S64" s="300">
        <f t="shared" si="4"/>
        <v>0</v>
      </c>
    </row>
    <row r="65" spans="1:19" ht="14.25">
      <c r="A65" s="291">
        <v>8</v>
      </c>
      <c r="B65" s="292"/>
      <c r="C65" s="561"/>
      <c r="D65" s="562"/>
      <c r="E65" s="563"/>
      <c r="F65" s="564"/>
      <c r="G65" s="565" t="str">
        <f t="shared" si="5"/>
        <v/>
      </c>
      <c r="H65" s="566"/>
      <c r="I65" s="293"/>
      <c r="J65" s="294"/>
      <c r="K65" s="295" t="str">
        <f t="shared" si="6"/>
        <v/>
      </c>
      <c r="L65" s="295"/>
      <c r="M65" s="296"/>
      <c r="N65" s="297"/>
      <c r="O65" s="297"/>
      <c r="P65" s="296"/>
      <c r="Q65" s="298"/>
      <c r="R65" s="299"/>
      <c r="S65" s="300">
        <f t="shared" si="4"/>
        <v>0</v>
      </c>
    </row>
    <row r="66" spans="1:19" ht="14.25">
      <c r="A66" s="291">
        <v>9</v>
      </c>
      <c r="B66" s="292"/>
      <c r="C66" s="561"/>
      <c r="D66" s="562"/>
      <c r="E66" s="563"/>
      <c r="F66" s="564"/>
      <c r="G66" s="565" t="str">
        <f t="shared" si="5"/>
        <v/>
      </c>
      <c r="H66" s="566"/>
      <c r="I66" s="293"/>
      <c r="J66" s="294"/>
      <c r="K66" s="295" t="str">
        <f t="shared" si="6"/>
        <v/>
      </c>
      <c r="L66" s="295"/>
      <c r="M66" s="296"/>
      <c r="N66" s="297"/>
      <c r="O66" s="297"/>
      <c r="P66" s="296"/>
      <c r="Q66" s="298"/>
      <c r="R66" s="299"/>
      <c r="S66" s="300">
        <f t="shared" si="4"/>
        <v>0</v>
      </c>
    </row>
    <row r="67" spans="1:19" ht="15" thickBot="1">
      <c r="A67" s="301">
        <v>10</v>
      </c>
      <c r="B67" s="302"/>
      <c r="C67" s="579"/>
      <c r="D67" s="580"/>
      <c r="E67" s="581"/>
      <c r="F67" s="582"/>
      <c r="G67" s="583" t="str">
        <f t="shared" si="5"/>
        <v/>
      </c>
      <c r="H67" s="584"/>
      <c r="I67" s="303"/>
      <c r="J67" s="304"/>
      <c r="K67" s="305" t="str">
        <f t="shared" si="6"/>
        <v/>
      </c>
      <c r="L67" s="305"/>
      <c r="M67" s="306"/>
      <c r="N67" s="307"/>
      <c r="O67" s="307"/>
      <c r="P67" s="306"/>
      <c r="Q67" s="308"/>
      <c r="R67" s="309"/>
      <c r="S67" s="310">
        <f t="shared" si="4"/>
        <v>0</v>
      </c>
    </row>
    <row r="68" spans="1:19" ht="14.25" thickTop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Q68" s="4"/>
      <c r="R68" s="4"/>
      <c r="S68" s="4"/>
    </row>
    <row r="69" spans="1:19">
      <c r="K69" s="501" t="s">
        <v>207</v>
      </c>
      <c r="L69" s="501"/>
      <c r="M69" s="501"/>
    </row>
    <row r="70" spans="1:19">
      <c r="K70" s="167" t="s">
        <v>191</v>
      </c>
      <c r="L70" s="165" t="s">
        <v>196</v>
      </c>
      <c r="M70" s="166"/>
    </row>
    <row r="71" spans="1:19">
      <c r="K71" s="167" t="s">
        <v>197</v>
      </c>
      <c r="L71" s="165" t="s">
        <v>198</v>
      </c>
      <c r="M71" s="166"/>
    </row>
    <row r="72" spans="1:19">
      <c r="K72" s="167" t="s">
        <v>199</v>
      </c>
      <c r="L72" s="165" t="s">
        <v>200</v>
      </c>
      <c r="M72" s="166"/>
    </row>
    <row r="73" spans="1:19">
      <c r="K73" s="167" t="s">
        <v>201</v>
      </c>
      <c r="L73" s="165" t="s">
        <v>202</v>
      </c>
      <c r="M73" s="166"/>
    </row>
    <row r="74" spans="1:19">
      <c r="K74" s="167" t="s">
        <v>203</v>
      </c>
      <c r="L74" s="165" t="s">
        <v>204</v>
      </c>
      <c r="M74" s="166"/>
    </row>
    <row r="75" spans="1:19">
      <c r="K75" s="167" t="s">
        <v>205</v>
      </c>
      <c r="L75" s="165" t="s">
        <v>206</v>
      </c>
      <c r="M75" s="166"/>
    </row>
    <row r="82" spans="1:5">
      <c r="A82" s="192" t="s">
        <v>175</v>
      </c>
      <c r="B82" s="192"/>
      <c r="C82" s="193"/>
      <c r="D82" s="193"/>
      <c r="E82" s="193"/>
    </row>
    <row r="83" spans="1:5">
      <c r="A83" s="192">
        <v>0</v>
      </c>
      <c r="B83" s="192" t="s">
        <v>188</v>
      </c>
      <c r="C83" s="193"/>
      <c r="D83" s="193">
        <v>0</v>
      </c>
      <c r="E83" s="193" t="s">
        <v>191</v>
      </c>
    </row>
    <row r="84" spans="1:5">
      <c r="A84" s="192">
        <v>18</v>
      </c>
      <c r="B84" s="192" t="s">
        <v>176</v>
      </c>
      <c r="C84" s="193"/>
      <c r="D84" s="193">
        <v>120</v>
      </c>
      <c r="E84" s="193" t="s">
        <v>192</v>
      </c>
    </row>
    <row r="85" spans="1:5">
      <c r="A85" s="192">
        <v>25</v>
      </c>
      <c r="B85" s="192" t="s">
        <v>177</v>
      </c>
      <c r="C85" s="193"/>
      <c r="D85" s="193">
        <v>160</v>
      </c>
      <c r="E85" s="193" t="s">
        <v>189</v>
      </c>
    </row>
    <row r="86" spans="1:5">
      <c r="A86" s="192">
        <v>30</v>
      </c>
      <c r="B86" s="192" t="s">
        <v>178</v>
      </c>
      <c r="C86" s="193"/>
      <c r="D86" s="193">
        <v>200</v>
      </c>
      <c r="E86" s="193" t="s">
        <v>193</v>
      </c>
    </row>
    <row r="87" spans="1:5">
      <c r="A87" s="192">
        <v>35</v>
      </c>
      <c r="B87" s="192" t="s">
        <v>179</v>
      </c>
      <c r="C87" s="193"/>
      <c r="D87" s="193">
        <v>240</v>
      </c>
      <c r="E87" s="193" t="s">
        <v>194</v>
      </c>
    </row>
    <row r="88" spans="1:5">
      <c r="A88" s="192">
        <v>40</v>
      </c>
      <c r="B88" s="192" t="s">
        <v>180</v>
      </c>
      <c r="C88" s="193"/>
      <c r="D88" s="193">
        <v>280</v>
      </c>
      <c r="E88" s="193" t="s">
        <v>195</v>
      </c>
    </row>
    <row r="89" spans="1:5">
      <c r="A89" s="192">
        <v>45</v>
      </c>
      <c r="B89" s="192" t="s">
        <v>181</v>
      </c>
      <c r="C89" s="193"/>
      <c r="D89" s="193"/>
      <c r="E89" s="193"/>
    </row>
    <row r="90" spans="1:5">
      <c r="A90" s="192">
        <v>50</v>
      </c>
      <c r="B90" s="192" t="s">
        <v>182</v>
      </c>
      <c r="C90" s="193"/>
      <c r="D90" s="193"/>
      <c r="E90" s="193"/>
    </row>
    <row r="91" spans="1:5">
      <c r="A91" s="192">
        <v>55</v>
      </c>
      <c r="B91" s="192" t="s">
        <v>183</v>
      </c>
      <c r="C91" s="193"/>
      <c r="D91" s="193"/>
      <c r="E91" s="193"/>
    </row>
    <row r="92" spans="1:5">
      <c r="A92" s="192">
        <v>60</v>
      </c>
      <c r="B92" s="192" t="s">
        <v>184</v>
      </c>
      <c r="C92" s="193"/>
      <c r="D92" s="193"/>
      <c r="E92" s="193"/>
    </row>
    <row r="93" spans="1:5">
      <c r="A93" s="192">
        <v>65</v>
      </c>
      <c r="B93" s="192" t="s">
        <v>185</v>
      </c>
      <c r="C93" s="193"/>
      <c r="D93" s="193"/>
      <c r="E93" s="193"/>
    </row>
    <row r="94" spans="1:5">
      <c r="A94" s="192">
        <v>70</v>
      </c>
      <c r="B94" s="192" t="s">
        <v>186</v>
      </c>
      <c r="C94" s="193"/>
      <c r="D94" s="193"/>
      <c r="E94" s="193"/>
    </row>
    <row r="95" spans="1:5">
      <c r="A95" s="192">
        <v>75</v>
      </c>
      <c r="B95" s="192" t="s">
        <v>187</v>
      </c>
      <c r="C95" s="193"/>
      <c r="D95" s="193"/>
      <c r="E95" s="193"/>
    </row>
  </sheetData>
  <protectedRanges>
    <protectedRange sqref="AL53:AP54" name="範囲5"/>
    <protectedRange sqref="G6:H56 G58:H67 B6:B55" name="範囲3"/>
    <protectedRange sqref="A6:A56 C58:F67 A58:A67 I58:R67 C6:F56 I56:R56 J6:R55" name="範囲2"/>
    <protectedRange sqref="H2 G3:I3 A3 C3:E3" name="範囲1"/>
    <protectedRange sqref="I6:I55" name="範囲2_1"/>
  </protectedRanges>
  <mergeCells count="217">
    <mergeCell ref="K69:M69"/>
    <mergeCell ref="C65:D65"/>
    <mergeCell ref="E65:F65"/>
    <mergeCell ref="G65:H65"/>
    <mergeCell ref="C66:D66"/>
    <mergeCell ref="E66:F66"/>
    <mergeCell ref="G66:H66"/>
    <mergeCell ref="C63:D63"/>
    <mergeCell ref="E63:F63"/>
    <mergeCell ref="G63:H63"/>
    <mergeCell ref="C64:D64"/>
    <mergeCell ref="E64:F64"/>
    <mergeCell ref="G64:H64"/>
    <mergeCell ref="C67:D67"/>
    <mergeCell ref="E67:F67"/>
    <mergeCell ref="G67:H67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57:D57"/>
    <mergeCell ref="E57:F57"/>
    <mergeCell ref="G57:H57"/>
    <mergeCell ref="C58:D58"/>
    <mergeCell ref="E58:F58"/>
    <mergeCell ref="G58:H58"/>
    <mergeCell ref="C59:D59"/>
    <mergeCell ref="E59:F59"/>
    <mergeCell ref="G59:H59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AM50:AM51"/>
    <mergeCell ref="AN50:AN51"/>
    <mergeCell ref="AO50:AO51"/>
    <mergeCell ref="C51:D51"/>
    <mergeCell ref="E51:F51"/>
    <mergeCell ref="G51:H51"/>
    <mergeCell ref="C52:D52"/>
    <mergeCell ref="E52:F52"/>
    <mergeCell ref="G52:H52"/>
    <mergeCell ref="C50:D50"/>
    <mergeCell ref="E50:F50"/>
    <mergeCell ref="G50:H50"/>
    <mergeCell ref="Z50:AA51"/>
    <mergeCell ref="AB50:AC51"/>
    <mergeCell ref="AD50:AF51"/>
    <mergeCell ref="AG50:AH51"/>
    <mergeCell ref="AI50:AJ51"/>
    <mergeCell ref="AK50:AL51"/>
    <mergeCell ref="Z48:AF48"/>
    <mergeCell ref="AG48:AL48"/>
    <mergeCell ref="AM48:AO48"/>
    <mergeCell ref="C49:D49"/>
    <mergeCell ref="E49:F49"/>
    <mergeCell ref="G49:H49"/>
    <mergeCell ref="Z49:AA49"/>
    <mergeCell ref="AB49:AC49"/>
    <mergeCell ref="AD49:AF49"/>
    <mergeCell ref="AG49:AH49"/>
    <mergeCell ref="AI49:AJ49"/>
    <mergeCell ref="AK49:AL49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43:D43"/>
    <mergeCell ref="E43:F43"/>
    <mergeCell ref="G43:H43"/>
    <mergeCell ref="C44:D44"/>
    <mergeCell ref="E44:F44"/>
    <mergeCell ref="G44:H44"/>
    <mergeCell ref="C45:D45"/>
    <mergeCell ref="E45:F45"/>
    <mergeCell ref="G45:H45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A3:B3"/>
    <mergeCell ref="C3:E3"/>
    <mergeCell ref="H3:J3"/>
    <mergeCell ref="C5:D5"/>
    <mergeCell ref="E5:F5"/>
    <mergeCell ref="G5:H5"/>
    <mergeCell ref="C6:D6"/>
    <mergeCell ref="E6:F6"/>
    <mergeCell ref="G6:H6"/>
    <mergeCell ref="A1:B1"/>
    <mergeCell ref="C1:E1"/>
    <mergeCell ref="H1:I1"/>
    <mergeCell ref="K1:M1"/>
    <mergeCell ref="N1:P1"/>
    <mergeCell ref="Q1:S1"/>
    <mergeCell ref="A2:B2"/>
    <mergeCell ref="C2:D2"/>
    <mergeCell ref="H2:I2"/>
  </mergeCells>
  <phoneticPr fontId="2"/>
  <conditionalFormatting sqref="I6:I56">
    <cfRule type="cellIs" dxfId="2" priority="1" stopIfTrue="1" operator="equal">
      <formula>2</formula>
    </cfRule>
  </conditionalFormatting>
  <conditionalFormatting sqref="I58:I67">
    <cfRule type="cellIs" dxfId="1" priority="2" stopIfTrue="1" operator="equal">
      <formula>2</formula>
    </cfRule>
  </conditionalFormatting>
  <dataValidations count="11">
    <dataValidation type="list" allowBlank="1" showInputMessage="1" showErrorMessage="1" sqref="M58:M67 P58:P67" xr:uid="{00000000-0002-0000-0300-000000000000}">
      <formula1>"ﾒﾄﾞﾚｰﾘﾚｰ,ﾌﾘｰﾘﾚｰ"</formula1>
    </dataValidation>
    <dataValidation type="list" allowBlank="1" showInputMessage="1" showErrorMessage="1" sqref="N58:N67 Q58:Q67" xr:uid="{00000000-0002-0000-0300-000001000000}">
      <formula1>"100,200"</formula1>
    </dataValidation>
    <dataValidation type="list" allowBlank="1" showInputMessage="1" showErrorMessage="1" sqref="L58:L67" xr:uid="{00000000-0002-0000-0300-000002000000}">
      <formula1>"U,V,W,X,Y,Z"</formula1>
    </dataValidation>
    <dataValidation type="list" allowBlank="1" showInputMessage="1" showErrorMessage="1" sqref="M6:M56 P6:P56" xr:uid="{00000000-0002-0000-0300-000003000000}">
      <formula1>"自由形,背泳ぎ,平泳ぎ,バタフライ,個人メドレー"</formula1>
    </dataValidation>
    <dataValidation type="list" allowBlank="1" showInputMessage="1" showErrorMessage="1" sqref="H2" xr:uid="{00000000-0002-0000-0300-000004000000}">
      <formula1>"京都,滋賀"</formula1>
    </dataValidation>
    <dataValidation type="list" allowBlank="1" showInputMessage="1" showErrorMessage="1" sqref="N6:N56 Q6:Q55" xr:uid="{00000000-0002-0000-0300-000005000000}">
      <formula1>"25,50,100,200"</formula1>
    </dataValidation>
    <dataValidation imeMode="halfAlpha" allowBlank="1" showInputMessage="1" showErrorMessage="1" sqref="J6:J56 J58:J67" xr:uid="{00000000-0002-0000-0300-000006000000}"/>
    <dataValidation type="list" allowBlank="1" showInputMessage="1" showErrorMessage="1" sqref="B58:B67 B6:B56" xr:uid="{00000000-0002-0000-0300-000007000000}">
      <formula1>"　　　,★"</formula1>
    </dataValidation>
    <dataValidation imeMode="fullKatakana" allowBlank="1" showInputMessage="1" showErrorMessage="1" sqref="E6:F56 E58:F67 I56" xr:uid="{00000000-0002-0000-0300-000008000000}"/>
    <dataValidation type="list" allowBlank="1" showInputMessage="1" showErrorMessage="1" sqref="I58:I67 I6:I56" xr:uid="{00000000-0002-0000-0300-000009000000}">
      <formula1>"1,2"</formula1>
    </dataValidation>
    <dataValidation type="list" imeMode="fullKatakana" allowBlank="1" showInputMessage="1" showErrorMessage="1" sqref="I6:I55 I58:I67" xr:uid="{00000000-0002-0000-0300-00000A000000}">
      <formula1>"1,2"</formula1>
    </dataValidation>
  </dataValidations>
  <pageMargins left="0.78740157480314965" right="0.78740157480314965" top="0.47244094488188981" bottom="0.19685039370078741" header="0.31496062992125984" footer="0.51181102362204722"/>
  <pageSetup paperSize="12" orientation="landscape" horizontalDpi="300" verticalDpi="300" r:id="rId1"/>
  <headerFooter alignWithMargins="0">
    <oddHeader>&amp;L出場申込一覧表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workbookViewId="0">
      <selection activeCell="Q21" sqref="Q21"/>
    </sheetView>
  </sheetViews>
  <sheetFormatPr defaultColWidth="8.875" defaultRowHeight="13.5"/>
  <cols>
    <col min="1" max="1" width="3.125" customWidth="1"/>
    <col min="2" max="6" width="5.875" customWidth="1"/>
    <col min="7" max="8" width="6.5" customWidth="1"/>
    <col min="9" max="9" width="8.125" customWidth="1"/>
    <col min="10" max="11" width="6.5" customWidth="1"/>
    <col min="12" max="12" width="8.125" customWidth="1"/>
    <col min="13" max="13" width="5.875" customWidth="1"/>
  </cols>
  <sheetData>
    <row r="1" spans="1:12" ht="21" customHeight="1">
      <c r="B1" s="7"/>
      <c r="C1" s="105" t="s">
        <v>227</v>
      </c>
      <c r="F1" s="7"/>
      <c r="L1" s="7"/>
    </row>
    <row r="2" spans="1:12" ht="21" customHeight="1">
      <c r="B2" s="7"/>
      <c r="C2" s="106" t="s">
        <v>23</v>
      </c>
      <c r="D2" s="1"/>
      <c r="E2" s="587"/>
      <c r="F2" s="587"/>
      <c r="G2" s="587"/>
      <c r="H2" s="587"/>
      <c r="I2" s="587"/>
    </row>
    <row r="3" spans="1:12" ht="21" customHeight="1" thickBot="1">
      <c r="B3" s="7"/>
      <c r="F3" s="7"/>
      <c r="L3" s="7"/>
    </row>
    <row r="4" spans="1:12" ht="14.25" thickBot="1">
      <c r="A4" s="588">
        <v>1</v>
      </c>
      <c r="B4" s="107" t="s">
        <v>50</v>
      </c>
      <c r="C4" s="585"/>
      <c r="D4" s="585"/>
      <c r="E4" s="585"/>
      <c r="F4" s="585"/>
      <c r="G4" s="108" t="s">
        <v>68</v>
      </c>
      <c r="H4" s="109"/>
      <c r="I4" s="113" t="s">
        <v>154</v>
      </c>
      <c r="J4" s="115"/>
      <c r="K4" s="109"/>
      <c r="L4" s="113" t="s">
        <v>155</v>
      </c>
    </row>
    <row r="5" spans="1:12" ht="33.75" customHeight="1" thickBot="1">
      <c r="A5" s="588"/>
      <c r="B5" s="111" t="s">
        <v>49</v>
      </c>
      <c r="C5" s="591"/>
      <c r="D5" s="591"/>
      <c r="E5" s="591"/>
      <c r="F5" s="591"/>
      <c r="G5" s="589" t="s">
        <v>152</v>
      </c>
      <c r="H5" s="590"/>
      <c r="I5" s="116"/>
      <c r="J5" s="592" t="s">
        <v>153</v>
      </c>
      <c r="K5" s="593"/>
      <c r="L5" s="117"/>
    </row>
    <row r="6" spans="1:12" ht="14.25" thickBot="1">
      <c r="A6" s="588">
        <v>2</v>
      </c>
      <c r="B6" s="107" t="s">
        <v>50</v>
      </c>
      <c r="C6" s="585"/>
      <c r="D6" s="585"/>
      <c r="E6" s="585"/>
      <c r="F6" s="585"/>
      <c r="G6" s="108" t="s">
        <v>68</v>
      </c>
      <c r="H6" s="109"/>
      <c r="I6" s="113" t="s">
        <v>154</v>
      </c>
      <c r="J6" s="115"/>
      <c r="K6" s="109"/>
      <c r="L6" s="114" t="s">
        <v>155</v>
      </c>
    </row>
    <row r="7" spans="1:12" ht="33.75" customHeight="1" thickBot="1">
      <c r="A7" s="588"/>
      <c r="B7" s="110" t="s">
        <v>49</v>
      </c>
      <c r="C7" s="591"/>
      <c r="D7" s="591"/>
      <c r="E7" s="591"/>
      <c r="F7" s="591"/>
      <c r="G7" s="589" t="s">
        <v>152</v>
      </c>
      <c r="H7" s="590"/>
      <c r="I7" s="116"/>
      <c r="J7" s="592" t="s">
        <v>153</v>
      </c>
      <c r="K7" s="593"/>
      <c r="L7" s="117"/>
    </row>
    <row r="8" spans="1:12" ht="14.25" thickBot="1">
      <c r="A8" s="588">
        <v>3</v>
      </c>
      <c r="B8" s="112" t="s">
        <v>50</v>
      </c>
      <c r="C8" s="585"/>
      <c r="D8" s="585"/>
      <c r="E8" s="585"/>
      <c r="F8" s="585"/>
      <c r="G8" s="108" t="s">
        <v>68</v>
      </c>
      <c r="H8" s="109"/>
      <c r="I8" s="113" t="s">
        <v>154</v>
      </c>
      <c r="J8" s="115"/>
      <c r="K8" s="109"/>
      <c r="L8" s="114" t="s">
        <v>155</v>
      </c>
    </row>
    <row r="9" spans="1:12" ht="33.75" customHeight="1" thickBot="1">
      <c r="A9" s="588"/>
      <c r="B9" s="111" t="s">
        <v>49</v>
      </c>
      <c r="C9" s="591"/>
      <c r="D9" s="591"/>
      <c r="E9" s="591"/>
      <c r="F9" s="591"/>
      <c r="G9" s="589" t="s">
        <v>152</v>
      </c>
      <c r="H9" s="590"/>
      <c r="I9" s="116"/>
      <c r="J9" s="592" t="s">
        <v>153</v>
      </c>
      <c r="K9" s="593"/>
      <c r="L9" s="117"/>
    </row>
    <row r="10" spans="1:12" ht="14.25" thickBot="1">
      <c r="A10" s="588">
        <v>4</v>
      </c>
      <c r="B10" s="107" t="s">
        <v>50</v>
      </c>
      <c r="C10" s="585"/>
      <c r="D10" s="585"/>
      <c r="E10" s="585"/>
      <c r="F10" s="585"/>
      <c r="G10" s="108" t="s">
        <v>68</v>
      </c>
      <c r="H10" s="109"/>
      <c r="I10" s="113" t="s">
        <v>154</v>
      </c>
      <c r="J10" s="115"/>
      <c r="K10" s="109"/>
      <c r="L10" s="114" t="s">
        <v>155</v>
      </c>
    </row>
    <row r="11" spans="1:12" ht="33.75" customHeight="1" thickBot="1">
      <c r="A11" s="588"/>
      <c r="B11" s="110" t="s">
        <v>49</v>
      </c>
      <c r="C11" s="586"/>
      <c r="D11" s="586"/>
      <c r="E11" s="586"/>
      <c r="F11" s="586"/>
      <c r="G11" s="589" t="s">
        <v>152</v>
      </c>
      <c r="H11" s="590"/>
      <c r="I11" s="116"/>
      <c r="J11" s="592" t="s">
        <v>153</v>
      </c>
      <c r="K11" s="593"/>
      <c r="L11" s="117"/>
    </row>
    <row r="12" spans="1:12" ht="14.25" thickBot="1">
      <c r="A12" s="588">
        <v>5</v>
      </c>
      <c r="B12" s="112" t="s">
        <v>50</v>
      </c>
      <c r="C12" s="594"/>
      <c r="D12" s="594"/>
      <c r="E12" s="594"/>
      <c r="F12" s="594"/>
      <c r="G12" s="108" t="s">
        <v>68</v>
      </c>
      <c r="H12" s="109"/>
      <c r="I12" s="113" t="s">
        <v>154</v>
      </c>
      <c r="J12" s="115"/>
      <c r="K12" s="109"/>
      <c r="L12" s="114" t="s">
        <v>155</v>
      </c>
    </row>
    <row r="13" spans="1:12" ht="33.75" customHeight="1" thickBot="1">
      <c r="A13" s="588"/>
      <c r="B13" s="110" t="s">
        <v>49</v>
      </c>
      <c r="C13" s="591"/>
      <c r="D13" s="591"/>
      <c r="E13" s="591"/>
      <c r="F13" s="591"/>
      <c r="G13" s="589" t="s">
        <v>152</v>
      </c>
      <c r="H13" s="590"/>
      <c r="I13" s="116"/>
      <c r="J13" s="592" t="s">
        <v>153</v>
      </c>
      <c r="K13" s="593"/>
      <c r="L13" s="117"/>
    </row>
    <row r="14" spans="1:12" ht="14.25" thickBot="1">
      <c r="A14" s="588">
        <v>6</v>
      </c>
      <c r="B14" s="112" t="s">
        <v>50</v>
      </c>
      <c r="C14" s="585"/>
      <c r="D14" s="585"/>
      <c r="E14" s="585"/>
      <c r="F14" s="585"/>
      <c r="G14" s="108" t="s">
        <v>68</v>
      </c>
      <c r="H14" s="109"/>
      <c r="I14" s="113" t="s">
        <v>154</v>
      </c>
      <c r="J14" s="115"/>
      <c r="K14" s="109"/>
      <c r="L14" s="114" t="s">
        <v>155</v>
      </c>
    </row>
    <row r="15" spans="1:12" ht="33.75" customHeight="1" thickBot="1">
      <c r="A15" s="588"/>
      <c r="B15" s="111" t="s">
        <v>49</v>
      </c>
      <c r="C15" s="591"/>
      <c r="D15" s="591"/>
      <c r="E15" s="591"/>
      <c r="F15" s="591"/>
      <c r="G15" s="589" t="s">
        <v>152</v>
      </c>
      <c r="H15" s="590"/>
      <c r="I15" s="116"/>
      <c r="J15" s="592" t="s">
        <v>153</v>
      </c>
      <c r="K15" s="593"/>
      <c r="L15" s="117"/>
    </row>
    <row r="16" spans="1:12" ht="14.25" thickBot="1">
      <c r="A16" s="588">
        <v>7</v>
      </c>
      <c r="B16" s="107" t="s">
        <v>50</v>
      </c>
      <c r="C16" s="585"/>
      <c r="D16" s="585"/>
      <c r="E16" s="585"/>
      <c r="F16" s="585"/>
      <c r="G16" s="108" t="s">
        <v>68</v>
      </c>
      <c r="H16" s="109"/>
      <c r="I16" s="113" t="s">
        <v>154</v>
      </c>
      <c r="J16" s="115"/>
      <c r="K16" s="109"/>
      <c r="L16" s="114" t="s">
        <v>155</v>
      </c>
    </row>
    <row r="17" spans="1:12" ht="33.75" customHeight="1" thickBot="1">
      <c r="A17" s="588"/>
      <c r="B17" s="110" t="s">
        <v>49</v>
      </c>
      <c r="C17" s="591"/>
      <c r="D17" s="591"/>
      <c r="E17" s="591"/>
      <c r="F17" s="591"/>
      <c r="G17" s="589" t="s">
        <v>152</v>
      </c>
      <c r="H17" s="590"/>
      <c r="I17" s="116"/>
      <c r="J17" s="592" t="s">
        <v>153</v>
      </c>
      <c r="K17" s="593"/>
      <c r="L17" s="117"/>
    </row>
    <row r="18" spans="1:12" ht="14.25" thickBot="1">
      <c r="A18" s="588">
        <v>8</v>
      </c>
      <c r="B18" s="112" t="s">
        <v>50</v>
      </c>
      <c r="C18" s="585"/>
      <c r="D18" s="585"/>
      <c r="E18" s="585"/>
      <c r="F18" s="585"/>
      <c r="G18" s="108" t="s">
        <v>68</v>
      </c>
      <c r="H18" s="109"/>
      <c r="I18" s="113" t="s">
        <v>154</v>
      </c>
      <c r="J18" s="115"/>
      <c r="K18" s="109"/>
      <c r="L18" s="114" t="s">
        <v>155</v>
      </c>
    </row>
    <row r="19" spans="1:12" ht="33.75" customHeight="1" thickBot="1">
      <c r="A19" s="588"/>
      <c r="B19" s="111" t="s">
        <v>49</v>
      </c>
      <c r="C19" s="591"/>
      <c r="D19" s="591"/>
      <c r="E19" s="591"/>
      <c r="F19" s="591"/>
      <c r="G19" s="589" t="s">
        <v>152</v>
      </c>
      <c r="H19" s="590"/>
      <c r="I19" s="116"/>
      <c r="J19" s="592" t="s">
        <v>153</v>
      </c>
      <c r="K19" s="593"/>
      <c r="L19" s="117"/>
    </row>
    <row r="20" spans="1:12" ht="14.25" thickBot="1">
      <c r="A20" s="588">
        <v>9</v>
      </c>
      <c r="B20" s="107" t="s">
        <v>50</v>
      </c>
      <c r="C20" s="585"/>
      <c r="D20" s="585"/>
      <c r="E20" s="585"/>
      <c r="F20" s="585"/>
      <c r="G20" s="108" t="s">
        <v>68</v>
      </c>
      <c r="H20" s="109"/>
      <c r="I20" s="113" t="s">
        <v>154</v>
      </c>
      <c r="J20" s="115"/>
      <c r="K20" s="109"/>
      <c r="L20" s="114" t="s">
        <v>155</v>
      </c>
    </row>
    <row r="21" spans="1:12" ht="33.75" customHeight="1" thickBot="1">
      <c r="A21" s="588"/>
      <c r="B21" s="110" t="s">
        <v>49</v>
      </c>
      <c r="C21" s="586"/>
      <c r="D21" s="586"/>
      <c r="E21" s="586"/>
      <c r="F21" s="586"/>
      <c r="G21" s="589" t="s">
        <v>152</v>
      </c>
      <c r="H21" s="590"/>
      <c r="I21" s="116"/>
      <c r="J21" s="592" t="s">
        <v>153</v>
      </c>
      <c r="K21" s="593"/>
      <c r="L21" s="117"/>
    </row>
    <row r="22" spans="1:12" ht="14.25" thickBot="1">
      <c r="A22" s="588">
        <v>10</v>
      </c>
      <c r="B22" s="112" t="s">
        <v>50</v>
      </c>
      <c r="C22" s="594"/>
      <c r="D22" s="594"/>
      <c r="E22" s="594"/>
      <c r="F22" s="594"/>
      <c r="G22" s="108" t="s">
        <v>68</v>
      </c>
      <c r="H22" s="109"/>
      <c r="I22" s="113" t="s">
        <v>154</v>
      </c>
      <c r="J22" s="115"/>
      <c r="K22" s="109"/>
      <c r="L22" s="114" t="s">
        <v>155</v>
      </c>
    </row>
    <row r="23" spans="1:12" ht="33.75" customHeight="1" thickBot="1">
      <c r="A23" s="588"/>
      <c r="B23" s="111" t="s">
        <v>49</v>
      </c>
      <c r="C23" s="591"/>
      <c r="D23" s="591"/>
      <c r="E23" s="591"/>
      <c r="F23" s="591"/>
      <c r="G23" s="589" t="s">
        <v>152</v>
      </c>
      <c r="H23" s="590"/>
      <c r="I23" s="116"/>
      <c r="J23" s="592" t="s">
        <v>153</v>
      </c>
      <c r="K23" s="593"/>
      <c r="L23" s="117"/>
    </row>
    <row r="24" spans="1:12" ht="14.25" thickBot="1">
      <c r="A24" s="588">
        <v>11</v>
      </c>
      <c r="B24" s="107" t="s">
        <v>50</v>
      </c>
      <c r="C24" s="585"/>
      <c r="D24" s="585"/>
      <c r="E24" s="585"/>
      <c r="F24" s="585"/>
      <c r="G24" s="108" t="s">
        <v>68</v>
      </c>
      <c r="H24" s="109"/>
      <c r="I24" s="113" t="s">
        <v>154</v>
      </c>
      <c r="J24" s="115"/>
      <c r="K24" s="109"/>
      <c r="L24" s="114" t="s">
        <v>155</v>
      </c>
    </row>
    <row r="25" spans="1:12" ht="33.75" customHeight="1" thickBot="1">
      <c r="A25" s="588"/>
      <c r="B25" s="110" t="s">
        <v>49</v>
      </c>
      <c r="C25" s="586"/>
      <c r="D25" s="586"/>
      <c r="E25" s="586"/>
      <c r="F25" s="586"/>
      <c r="G25" s="589" t="s">
        <v>152</v>
      </c>
      <c r="H25" s="590"/>
      <c r="I25" s="116"/>
      <c r="J25" s="592" t="s">
        <v>153</v>
      </c>
      <c r="K25" s="593"/>
      <c r="L25" s="117"/>
    </row>
    <row r="26" spans="1:12" ht="14.25" thickBot="1">
      <c r="A26" s="588">
        <v>12</v>
      </c>
      <c r="B26" s="112" t="s">
        <v>50</v>
      </c>
      <c r="C26" s="594"/>
      <c r="D26" s="594"/>
      <c r="E26" s="594"/>
      <c r="F26" s="594"/>
      <c r="G26" s="108" t="s">
        <v>68</v>
      </c>
      <c r="H26" s="109"/>
      <c r="I26" s="113" t="s">
        <v>154</v>
      </c>
      <c r="J26" s="115"/>
      <c r="K26" s="109"/>
      <c r="L26" s="114" t="s">
        <v>155</v>
      </c>
    </row>
    <row r="27" spans="1:12" ht="33.75" customHeight="1" thickBot="1">
      <c r="A27" s="588"/>
      <c r="B27" s="110" t="s">
        <v>49</v>
      </c>
      <c r="C27" s="586"/>
      <c r="D27" s="586"/>
      <c r="E27" s="586"/>
      <c r="F27" s="586"/>
      <c r="G27" s="595" t="s">
        <v>152</v>
      </c>
      <c r="H27" s="596"/>
      <c r="I27" s="118"/>
      <c r="J27" s="597" t="s">
        <v>153</v>
      </c>
      <c r="K27" s="598"/>
      <c r="L27" s="119"/>
    </row>
  </sheetData>
  <mergeCells count="61">
    <mergeCell ref="C26:F26"/>
    <mergeCell ref="G19:H19"/>
    <mergeCell ref="J19:K19"/>
    <mergeCell ref="C27:F27"/>
    <mergeCell ref="C22:F22"/>
    <mergeCell ref="C23:F23"/>
    <mergeCell ref="C24:F24"/>
    <mergeCell ref="C25:F25"/>
    <mergeCell ref="G25:H25"/>
    <mergeCell ref="J25:K25"/>
    <mergeCell ref="G27:H27"/>
    <mergeCell ref="J27:K27"/>
    <mergeCell ref="G21:H21"/>
    <mergeCell ref="J21:K21"/>
    <mergeCell ref="G23:H23"/>
    <mergeCell ref="J23:K23"/>
    <mergeCell ref="J15:K15"/>
    <mergeCell ref="C18:F18"/>
    <mergeCell ref="G17:H17"/>
    <mergeCell ref="J17:K17"/>
    <mergeCell ref="C19:F19"/>
    <mergeCell ref="C15:F15"/>
    <mergeCell ref="C16:F16"/>
    <mergeCell ref="C17:F17"/>
    <mergeCell ref="G15:H15"/>
    <mergeCell ref="J9:K9"/>
    <mergeCell ref="C11:F11"/>
    <mergeCell ref="C12:F12"/>
    <mergeCell ref="C13:F13"/>
    <mergeCell ref="J13:K13"/>
    <mergeCell ref="G11:H11"/>
    <mergeCell ref="J11:K11"/>
    <mergeCell ref="G13:H13"/>
    <mergeCell ref="J5:K5"/>
    <mergeCell ref="C4:F4"/>
    <mergeCell ref="C5:F5"/>
    <mergeCell ref="C6:F6"/>
    <mergeCell ref="G7:H7"/>
    <mergeCell ref="J7:K7"/>
    <mergeCell ref="C7:F7"/>
    <mergeCell ref="A26:A27"/>
    <mergeCell ref="A4:A5"/>
    <mergeCell ref="A6:A7"/>
    <mergeCell ref="A8:A9"/>
    <mergeCell ref="A10:A11"/>
    <mergeCell ref="A12:A13"/>
    <mergeCell ref="A14:A15"/>
    <mergeCell ref="A24:A25"/>
    <mergeCell ref="A22:A23"/>
    <mergeCell ref="C20:F20"/>
    <mergeCell ref="C21:F21"/>
    <mergeCell ref="E2:I2"/>
    <mergeCell ref="A16:A17"/>
    <mergeCell ref="A18:A19"/>
    <mergeCell ref="A20:A21"/>
    <mergeCell ref="G5:H5"/>
    <mergeCell ref="C8:F8"/>
    <mergeCell ref="C9:F9"/>
    <mergeCell ref="C10:F10"/>
    <mergeCell ref="G9:H9"/>
    <mergeCell ref="C14:F14"/>
  </mergeCells>
  <phoneticPr fontId="2"/>
  <pageMargins left="0.59055118110236227" right="0.39370078740157483" top="0.78740157480314965" bottom="0.59055118110236227" header="0.51181102362204722" footer="0.51181102362204722"/>
  <pageSetup paperSize="13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topLeftCell="A14" workbookViewId="0">
      <selection activeCell="K8" sqref="K8"/>
    </sheetView>
  </sheetViews>
  <sheetFormatPr defaultColWidth="8.875" defaultRowHeight="13.5"/>
  <cols>
    <col min="1" max="1" width="4.875" customWidth="1"/>
    <col min="2" max="2" width="27" customWidth="1"/>
    <col min="3" max="3" width="8" customWidth="1"/>
    <col min="4" max="4" width="4" customWidth="1"/>
    <col min="5" max="5" width="4.875" customWidth="1"/>
    <col min="6" max="6" width="27" customWidth="1"/>
    <col min="7" max="7" width="8" customWidth="1"/>
  </cols>
  <sheetData>
    <row r="1" spans="1:7" ht="24.75" customHeight="1">
      <c r="A1" s="599" t="s">
        <v>55</v>
      </c>
      <c r="B1" s="599"/>
      <c r="C1" s="599"/>
      <c r="D1" s="599"/>
      <c r="E1" s="599"/>
      <c r="F1" s="599"/>
      <c r="G1" s="599"/>
    </row>
    <row r="2" spans="1:7" ht="18" customHeight="1">
      <c r="A2" t="s">
        <v>56</v>
      </c>
    </row>
    <row r="3" spans="1:7" ht="18" customHeight="1">
      <c r="A3" t="s">
        <v>57</v>
      </c>
    </row>
    <row r="4" spans="1:7" ht="18" customHeight="1"/>
    <row r="5" spans="1:7" ht="18" customHeight="1">
      <c r="B5" t="s">
        <v>58</v>
      </c>
    </row>
    <row r="6" spans="1:7" ht="18" customHeight="1">
      <c r="B6" t="s">
        <v>59</v>
      </c>
    </row>
    <row r="7" spans="1:7" ht="18" customHeight="1">
      <c r="B7" t="s">
        <v>60</v>
      </c>
    </row>
    <row r="8" spans="1:7" ht="24.75" customHeight="1">
      <c r="G8" s="7" t="s">
        <v>73</v>
      </c>
    </row>
    <row r="9" spans="1:7" ht="24.75" customHeight="1"/>
    <row r="10" spans="1:7" ht="24.75" customHeight="1">
      <c r="A10" s="8" t="s">
        <v>61</v>
      </c>
      <c r="B10" s="8"/>
      <c r="C10" s="9" t="s">
        <v>41</v>
      </c>
      <c r="D10" s="10"/>
      <c r="E10" s="8" t="s">
        <v>62</v>
      </c>
      <c r="F10" s="8"/>
      <c r="G10" s="9" t="s">
        <v>41</v>
      </c>
    </row>
    <row r="11" spans="1:7" ht="45" customHeight="1">
      <c r="A11" s="11" t="s">
        <v>42</v>
      </c>
      <c r="B11" s="12" t="s">
        <v>65</v>
      </c>
      <c r="C11" s="11"/>
      <c r="D11" s="10"/>
      <c r="E11" s="11" t="s">
        <v>63</v>
      </c>
      <c r="F11" s="11"/>
      <c r="G11" s="11"/>
    </row>
    <row r="12" spans="1:7" ht="24.75" customHeight="1"/>
    <row r="13" spans="1:7" ht="24.75" customHeight="1">
      <c r="A13" s="600" t="s">
        <v>64</v>
      </c>
      <c r="B13" s="600"/>
      <c r="C13" s="600"/>
      <c r="D13" s="600"/>
      <c r="E13" s="600"/>
      <c r="F13" s="600"/>
      <c r="G13" s="600"/>
    </row>
    <row r="14" spans="1:7" ht="27.75" customHeight="1">
      <c r="A14" s="2" t="s">
        <v>66</v>
      </c>
      <c r="B14" s="2" t="s">
        <v>49</v>
      </c>
      <c r="C14" s="2" t="s">
        <v>14</v>
      </c>
      <c r="D14" s="13"/>
      <c r="E14" s="2" t="s">
        <v>66</v>
      </c>
      <c r="F14" s="2" t="s">
        <v>49</v>
      </c>
      <c r="G14" s="2" t="s">
        <v>14</v>
      </c>
    </row>
    <row r="15" spans="1:7" ht="27.75" customHeight="1">
      <c r="A15" s="2">
        <v>1</v>
      </c>
      <c r="B15" s="2"/>
      <c r="C15" s="2"/>
      <c r="D15" s="13"/>
      <c r="E15" s="2">
        <v>16</v>
      </c>
      <c r="F15" s="2"/>
      <c r="G15" s="2"/>
    </row>
    <row r="16" spans="1:7" ht="27.75" customHeight="1">
      <c r="A16" s="2">
        <v>2</v>
      </c>
      <c r="B16" s="2"/>
      <c r="C16" s="2"/>
      <c r="D16" s="13"/>
      <c r="E16" s="2">
        <v>17</v>
      </c>
      <c r="F16" s="2"/>
      <c r="G16" s="2"/>
    </row>
    <row r="17" spans="1:7" ht="27.75" customHeight="1">
      <c r="A17" s="2">
        <v>3</v>
      </c>
      <c r="B17" s="2"/>
      <c r="C17" s="2"/>
      <c r="D17" s="13"/>
      <c r="E17" s="2">
        <v>18</v>
      </c>
      <c r="F17" s="2"/>
      <c r="G17" s="2"/>
    </row>
    <row r="18" spans="1:7" ht="27.75" customHeight="1">
      <c r="A18" s="2">
        <v>4</v>
      </c>
      <c r="B18" s="2"/>
      <c r="C18" s="2"/>
      <c r="D18" s="13"/>
      <c r="E18" s="2">
        <v>19</v>
      </c>
      <c r="F18" s="2"/>
      <c r="G18" s="2"/>
    </row>
    <row r="19" spans="1:7" ht="27.75" customHeight="1">
      <c r="A19" s="2">
        <v>5</v>
      </c>
      <c r="B19" s="2"/>
      <c r="C19" s="2"/>
      <c r="D19" s="13"/>
      <c r="E19" s="2">
        <v>20</v>
      </c>
      <c r="F19" s="2"/>
      <c r="G19" s="2"/>
    </row>
    <row r="20" spans="1:7" ht="27.75" customHeight="1">
      <c r="A20" s="2">
        <v>6</v>
      </c>
      <c r="B20" s="2"/>
      <c r="C20" s="2"/>
      <c r="D20" s="13"/>
      <c r="E20" s="2">
        <v>21</v>
      </c>
      <c r="F20" s="2"/>
      <c r="G20" s="2"/>
    </row>
    <row r="21" spans="1:7" ht="27.75" customHeight="1">
      <c r="A21" s="2">
        <v>7</v>
      </c>
      <c r="B21" s="2"/>
      <c r="C21" s="2"/>
      <c r="D21" s="13"/>
      <c r="E21" s="2">
        <v>22</v>
      </c>
      <c r="F21" s="2"/>
      <c r="G21" s="2"/>
    </row>
    <row r="22" spans="1:7" ht="27.75" customHeight="1">
      <c r="A22" s="2">
        <v>8</v>
      </c>
      <c r="B22" s="2"/>
      <c r="C22" s="2"/>
      <c r="D22" s="13"/>
      <c r="E22" s="2">
        <v>23</v>
      </c>
      <c r="F22" s="2"/>
      <c r="G22" s="2"/>
    </row>
    <row r="23" spans="1:7" ht="27.75" customHeight="1">
      <c r="A23" s="2">
        <v>9</v>
      </c>
      <c r="B23" s="2"/>
      <c r="C23" s="2"/>
      <c r="D23" s="13"/>
      <c r="E23" s="2">
        <v>24</v>
      </c>
      <c r="F23" s="2"/>
      <c r="G23" s="2"/>
    </row>
    <row r="24" spans="1:7" ht="27.75" customHeight="1">
      <c r="A24" s="2">
        <v>10</v>
      </c>
      <c r="B24" s="2"/>
      <c r="C24" s="2"/>
      <c r="D24" s="13"/>
      <c r="E24" s="2">
        <v>25</v>
      </c>
      <c r="F24" s="2"/>
      <c r="G24" s="2"/>
    </row>
    <row r="25" spans="1:7" ht="27.75" customHeight="1">
      <c r="A25" s="2">
        <v>11</v>
      </c>
      <c r="B25" s="2"/>
      <c r="C25" s="2"/>
      <c r="D25" s="13"/>
      <c r="E25" s="2">
        <v>26</v>
      </c>
      <c r="F25" s="2"/>
      <c r="G25" s="2"/>
    </row>
    <row r="26" spans="1:7" ht="27.75" customHeight="1">
      <c r="A26" s="2">
        <v>12</v>
      </c>
      <c r="B26" s="2"/>
      <c r="C26" s="2"/>
      <c r="D26" s="13"/>
      <c r="E26" s="2">
        <v>27</v>
      </c>
      <c r="F26" s="2"/>
      <c r="G26" s="2"/>
    </row>
    <row r="27" spans="1:7" ht="27.75" customHeight="1">
      <c r="A27" s="2">
        <v>13</v>
      </c>
      <c r="B27" s="2"/>
      <c r="C27" s="2"/>
      <c r="D27" s="13"/>
      <c r="E27" s="2">
        <v>28</v>
      </c>
      <c r="F27" s="2"/>
      <c r="G27" s="2"/>
    </row>
    <row r="28" spans="1:7" ht="27.75" customHeight="1">
      <c r="A28" s="2">
        <v>14</v>
      </c>
      <c r="B28" s="2"/>
      <c r="C28" s="2"/>
      <c r="D28" s="13"/>
      <c r="E28" s="2">
        <v>29</v>
      </c>
      <c r="F28" s="2"/>
      <c r="G28" s="2"/>
    </row>
    <row r="29" spans="1:7" ht="27.75" customHeight="1">
      <c r="A29" s="2">
        <v>15</v>
      </c>
      <c r="B29" s="2"/>
      <c r="C29" s="2"/>
      <c r="D29" s="13"/>
      <c r="E29" s="2">
        <v>30</v>
      </c>
      <c r="F29" s="2"/>
      <c r="G29" s="2"/>
    </row>
  </sheetData>
  <mergeCells count="2">
    <mergeCell ref="A1:G1"/>
    <mergeCell ref="A13:G13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1"/>
  <sheetViews>
    <sheetView topLeftCell="A20" workbookViewId="0">
      <selection activeCell="F12" sqref="F12:O12"/>
    </sheetView>
  </sheetViews>
  <sheetFormatPr defaultColWidth="9" defaultRowHeight="13.5"/>
  <cols>
    <col min="1" max="4" width="7.875" style="14" customWidth="1"/>
    <col min="5" max="5" width="6.5" style="14" customWidth="1"/>
    <col min="6" max="6" width="6.375" style="14" customWidth="1"/>
    <col min="7" max="7" width="5" style="14" customWidth="1"/>
    <col min="8" max="9" width="4" style="14" customWidth="1"/>
    <col min="10" max="10" width="2.5" style="14" customWidth="1"/>
    <col min="11" max="12" width="1.125" style="14" customWidth="1"/>
    <col min="13" max="13" width="7.125" style="14" customWidth="1"/>
    <col min="14" max="14" width="2.5" style="14" customWidth="1"/>
    <col min="15" max="15" width="1.125" style="14" customWidth="1"/>
    <col min="16" max="16384" width="9" style="14"/>
  </cols>
  <sheetData>
    <row r="1" spans="1:15" ht="20.45" customHeight="1">
      <c r="A1" s="601" t="s">
        <v>226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2"/>
      <c r="O1" s="62"/>
    </row>
    <row r="2" spans="1:15" ht="11.25" customHeight="1">
      <c r="A2" s="610" t="s">
        <v>51</v>
      </c>
      <c r="B2" s="611"/>
      <c r="C2" s="611"/>
      <c r="D2" s="612"/>
      <c r="E2" s="64" t="s">
        <v>147</v>
      </c>
      <c r="F2" s="603"/>
      <c r="G2" s="603"/>
      <c r="H2" s="603"/>
      <c r="I2" s="603"/>
      <c r="J2" s="603"/>
      <c r="K2" s="603"/>
      <c r="L2" s="603"/>
      <c r="M2" s="603"/>
      <c r="N2" s="604"/>
      <c r="O2" s="65"/>
    </row>
    <row r="3" spans="1:15" ht="25.35" customHeight="1">
      <c r="A3" s="607"/>
      <c r="B3" s="608"/>
      <c r="C3" s="608"/>
      <c r="D3" s="609"/>
      <c r="E3" s="605">
        <v>1</v>
      </c>
      <c r="F3" s="607"/>
      <c r="G3" s="608"/>
      <c r="H3" s="608"/>
      <c r="I3" s="608"/>
      <c r="J3" s="608"/>
      <c r="K3" s="608"/>
      <c r="L3" s="608"/>
      <c r="M3" s="608"/>
      <c r="N3" s="608"/>
      <c r="O3" s="609"/>
    </row>
    <row r="4" spans="1:15" ht="10.35" customHeight="1">
      <c r="A4" s="613"/>
      <c r="B4" s="614"/>
      <c r="C4" s="614"/>
      <c r="D4" s="615"/>
      <c r="E4" s="606"/>
      <c r="F4" s="66"/>
      <c r="G4" s="67"/>
      <c r="H4" s="68"/>
      <c r="I4" s="68"/>
      <c r="J4" s="69"/>
      <c r="K4" s="70"/>
      <c r="L4" s="67" t="s">
        <v>43</v>
      </c>
      <c r="M4" s="75"/>
      <c r="N4" s="67" t="s">
        <v>148</v>
      </c>
      <c r="O4" s="71" t="s">
        <v>44</v>
      </c>
    </row>
    <row r="5" spans="1:15" ht="11.25" customHeight="1">
      <c r="A5" s="72" t="s">
        <v>53</v>
      </c>
      <c r="B5" s="73" t="s">
        <v>149</v>
      </c>
      <c r="C5" s="610" t="s">
        <v>150</v>
      </c>
      <c r="D5" s="612"/>
      <c r="E5" s="74" t="s">
        <v>147</v>
      </c>
      <c r="F5" s="616"/>
      <c r="G5" s="616"/>
      <c r="H5" s="616"/>
      <c r="I5" s="616"/>
      <c r="J5" s="616"/>
      <c r="K5" s="616"/>
      <c r="L5" s="616"/>
      <c r="M5" s="616"/>
      <c r="N5" s="617"/>
      <c r="O5" s="65"/>
    </row>
    <row r="6" spans="1:15" ht="25.35" customHeight="1">
      <c r="A6" s="618"/>
      <c r="B6" s="620"/>
      <c r="C6" s="618"/>
      <c r="D6" s="626"/>
      <c r="E6" s="622">
        <v>2</v>
      </c>
      <c r="F6" s="607"/>
      <c r="G6" s="608"/>
      <c r="H6" s="608"/>
      <c r="I6" s="608"/>
      <c r="J6" s="608"/>
      <c r="K6" s="608"/>
      <c r="L6" s="608"/>
      <c r="M6" s="608"/>
      <c r="N6" s="608"/>
      <c r="O6" s="609"/>
    </row>
    <row r="7" spans="1:15" ht="10.35" customHeight="1">
      <c r="A7" s="619"/>
      <c r="B7" s="621"/>
      <c r="C7" s="619"/>
      <c r="D7" s="627"/>
      <c r="E7" s="623"/>
      <c r="F7" s="66"/>
      <c r="G7" s="67"/>
      <c r="H7" s="68"/>
      <c r="I7" s="68"/>
      <c r="J7" s="69"/>
      <c r="K7" s="70"/>
      <c r="L7" s="67" t="s">
        <v>43</v>
      </c>
      <c r="M7" s="75"/>
      <c r="N7" s="67" t="s">
        <v>148</v>
      </c>
      <c r="O7" s="71" t="s">
        <v>44</v>
      </c>
    </row>
    <row r="8" spans="1:15" ht="11.25" customHeight="1">
      <c r="A8" s="610" t="s">
        <v>7</v>
      </c>
      <c r="B8" s="612"/>
      <c r="C8" s="624" t="s">
        <v>6</v>
      </c>
      <c r="D8" s="625"/>
      <c r="E8" s="74" t="s">
        <v>147</v>
      </c>
      <c r="F8" s="616"/>
      <c r="G8" s="616"/>
      <c r="H8" s="616"/>
      <c r="I8" s="616"/>
      <c r="J8" s="616"/>
      <c r="K8" s="616"/>
      <c r="L8" s="616"/>
      <c r="M8" s="616"/>
      <c r="N8" s="617"/>
      <c r="O8" s="65"/>
    </row>
    <row r="9" spans="1:15" ht="25.35" customHeight="1">
      <c r="A9" s="618"/>
      <c r="B9" s="626"/>
      <c r="C9" s="628"/>
      <c r="D9" s="629"/>
      <c r="E9" s="622">
        <v>3</v>
      </c>
      <c r="F9" s="607"/>
      <c r="G9" s="608"/>
      <c r="H9" s="608"/>
      <c r="I9" s="608"/>
      <c r="J9" s="608"/>
      <c r="K9" s="608"/>
      <c r="L9" s="608"/>
      <c r="M9" s="608"/>
      <c r="N9" s="608"/>
      <c r="O9" s="609"/>
    </row>
    <row r="10" spans="1:15" ht="10.35" customHeight="1">
      <c r="A10" s="619"/>
      <c r="B10" s="627"/>
      <c r="C10" s="630"/>
      <c r="D10" s="631"/>
      <c r="E10" s="623"/>
      <c r="F10" s="66"/>
      <c r="G10" s="67"/>
      <c r="H10" s="68"/>
      <c r="I10" s="68"/>
      <c r="J10" s="69"/>
      <c r="K10" s="70"/>
      <c r="L10" s="67" t="s">
        <v>43</v>
      </c>
      <c r="M10" s="75"/>
      <c r="N10" s="67" t="s">
        <v>148</v>
      </c>
      <c r="O10" s="71" t="s">
        <v>44</v>
      </c>
    </row>
    <row r="11" spans="1:15" ht="11.25" customHeight="1">
      <c r="A11" s="63" t="s">
        <v>12</v>
      </c>
      <c r="B11" s="73" t="s">
        <v>54</v>
      </c>
      <c r="C11" s="610" t="s">
        <v>52</v>
      </c>
      <c r="D11" s="612"/>
      <c r="E11" s="74" t="s">
        <v>147</v>
      </c>
      <c r="F11" s="616"/>
      <c r="G11" s="616"/>
      <c r="H11" s="616"/>
      <c r="I11" s="616"/>
      <c r="J11" s="616"/>
      <c r="K11" s="616"/>
      <c r="L11" s="616"/>
      <c r="M11" s="616"/>
      <c r="N11" s="617"/>
      <c r="O11" s="65"/>
    </row>
    <row r="12" spans="1:15" ht="25.35" customHeight="1">
      <c r="A12" s="618"/>
      <c r="B12" s="620"/>
      <c r="C12" s="632"/>
      <c r="D12" s="633"/>
      <c r="E12" s="605">
        <v>4</v>
      </c>
      <c r="F12" s="607"/>
      <c r="G12" s="608"/>
      <c r="H12" s="608"/>
      <c r="I12" s="608"/>
      <c r="J12" s="608"/>
      <c r="K12" s="608"/>
      <c r="L12" s="608"/>
      <c r="M12" s="608"/>
      <c r="N12" s="608"/>
      <c r="O12" s="609"/>
    </row>
    <row r="13" spans="1:15" ht="10.35" customHeight="1">
      <c r="A13" s="619"/>
      <c r="B13" s="621"/>
      <c r="C13" s="634"/>
      <c r="D13" s="635"/>
      <c r="E13" s="606"/>
      <c r="F13" s="66"/>
      <c r="G13" s="67"/>
      <c r="H13" s="68"/>
      <c r="I13" s="68"/>
      <c r="J13" s="69"/>
      <c r="K13" s="70"/>
      <c r="L13" s="67" t="s">
        <v>43</v>
      </c>
      <c r="M13" s="75"/>
      <c r="N13" s="67" t="s">
        <v>148</v>
      </c>
      <c r="O13" s="71" t="s">
        <v>44</v>
      </c>
    </row>
    <row r="14" spans="1:15" ht="26.25" customHeight="1"/>
    <row r="15" spans="1:15" ht="20.45" customHeight="1">
      <c r="A15" s="601" t="str">
        <f>A1</f>
        <v>第５０回京滋マスターズ　リレーオーダー申込用紙</v>
      </c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602"/>
      <c r="O15" s="62"/>
    </row>
    <row r="16" spans="1:15" ht="11.25" customHeight="1">
      <c r="A16" s="610" t="s">
        <v>51</v>
      </c>
      <c r="B16" s="611"/>
      <c r="C16" s="611"/>
      <c r="D16" s="612"/>
      <c r="E16" s="64" t="s">
        <v>147</v>
      </c>
      <c r="F16" s="603"/>
      <c r="G16" s="603"/>
      <c r="H16" s="603"/>
      <c r="I16" s="603"/>
      <c r="J16" s="603"/>
      <c r="K16" s="603"/>
      <c r="L16" s="603"/>
      <c r="M16" s="603"/>
      <c r="N16" s="604"/>
      <c r="O16" s="65"/>
    </row>
    <row r="17" spans="1:15" ht="25.35" customHeight="1">
      <c r="A17" s="607"/>
      <c r="B17" s="608"/>
      <c r="C17" s="608"/>
      <c r="D17" s="609"/>
      <c r="E17" s="605">
        <v>1</v>
      </c>
      <c r="F17" s="607"/>
      <c r="G17" s="608"/>
      <c r="H17" s="608"/>
      <c r="I17" s="608"/>
      <c r="J17" s="608"/>
      <c r="K17" s="608"/>
      <c r="L17" s="608"/>
      <c r="M17" s="608"/>
      <c r="N17" s="608"/>
      <c r="O17" s="609"/>
    </row>
    <row r="18" spans="1:15" ht="10.35" customHeight="1">
      <c r="A18" s="613"/>
      <c r="B18" s="614"/>
      <c r="C18" s="614"/>
      <c r="D18" s="615"/>
      <c r="E18" s="606"/>
      <c r="F18" s="66"/>
      <c r="G18" s="67"/>
      <c r="H18" s="68"/>
      <c r="I18" s="68"/>
      <c r="J18" s="69"/>
      <c r="K18" s="70"/>
      <c r="L18" s="67" t="s">
        <v>43</v>
      </c>
      <c r="M18" s="75"/>
      <c r="N18" s="67" t="s">
        <v>148</v>
      </c>
      <c r="O18" s="71" t="s">
        <v>44</v>
      </c>
    </row>
    <row r="19" spans="1:15" ht="11.25" customHeight="1">
      <c r="A19" s="72" t="s">
        <v>53</v>
      </c>
      <c r="B19" s="73" t="s">
        <v>149</v>
      </c>
      <c r="C19" s="610" t="s">
        <v>150</v>
      </c>
      <c r="D19" s="612"/>
      <c r="E19" s="74" t="s">
        <v>147</v>
      </c>
      <c r="F19" s="616"/>
      <c r="G19" s="616"/>
      <c r="H19" s="616"/>
      <c r="I19" s="616"/>
      <c r="J19" s="616"/>
      <c r="K19" s="616"/>
      <c r="L19" s="616"/>
      <c r="M19" s="616"/>
      <c r="N19" s="617"/>
      <c r="O19" s="65"/>
    </row>
    <row r="20" spans="1:15" ht="25.35" customHeight="1">
      <c r="A20" s="618"/>
      <c r="B20" s="620"/>
      <c r="C20" s="618"/>
      <c r="D20" s="626"/>
      <c r="E20" s="622">
        <v>2</v>
      </c>
      <c r="F20" s="607"/>
      <c r="G20" s="608"/>
      <c r="H20" s="608"/>
      <c r="I20" s="608"/>
      <c r="J20" s="608"/>
      <c r="K20" s="608"/>
      <c r="L20" s="608"/>
      <c r="M20" s="608"/>
      <c r="N20" s="608"/>
      <c r="O20" s="609"/>
    </row>
    <row r="21" spans="1:15" ht="10.35" customHeight="1">
      <c r="A21" s="619"/>
      <c r="B21" s="621"/>
      <c r="C21" s="619"/>
      <c r="D21" s="627"/>
      <c r="E21" s="623"/>
      <c r="F21" s="66"/>
      <c r="G21" s="67"/>
      <c r="H21" s="68"/>
      <c r="I21" s="68"/>
      <c r="J21" s="69"/>
      <c r="K21" s="70"/>
      <c r="L21" s="67" t="s">
        <v>43</v>
      </c>
      <c r="M21" s="75"/>
      <c r="N21" s="67" t="s">
        <v>148</v>
      </c>
      <c r="O21" s="71" t="s">
        <v>44</v>
      </c>
    </row>
    <row r="22" spans="1:15" ht="11.25" customHeight="1">
      <c r="A22" s="610" t="s">
        <v>7</v>
      </c>
      <c r="B22" s="612"/>
      <c r="C22" s="624" t="s">
        <v>6</v>
      </c>
      <c r="D22" s="625"/>
      <c r="E22" s="74" t="s">
        <v>147</v>
      </c>
      <c r="F22" s="616"/>
      <c r="G22" s="616"/>
      <c r="H22" s="616"/>
      <c r="I22" s="616"/>
      <c r="J22" s="616"/>
      <c r="K22" s="616"/>
      <c r="L22" s="616"/>
      <c r="M22" s="616"/>
      <c r="N22" s="617"/>
      <c r="O22" s="65"/>
    </row>
    <row r="23" spans="1:15" ht="25.35" customHeight="1">
      <c r="A23" s="618"/>
      <c r="B23" s="626"/>
      <c r="C23" s="628"/>
      <c r="D23" s="629"/>
      <c r="E23" s="622">
        <v>3</v>
      </c>
      <c r="F23" s="607"/>
      <c r="G23" s="608"/>
      <c r="H23" s="608"/>
      <c r="I23" s="608"/>
      <c r="J23" s="608"/>
      <c r="K23" s="608"/>
      <c r="L23" s="608"/>
      <c r="M23" s="608"/>
      <c r="N23" s="608"/>
      <c r="O23" s="609"/>
    </row>
    <row r="24" spans="1:15" ht="10.35" customHeight="1">
      <c r="A24" s="619"/>
      <c r="B24" s="627"/>
      <c r="C24" s="630"/>
      <c r="D24" s="631"/>
      <c r="E24" s="623"/>
      <c r="F24" s="66"/>
      <c r="G24" s="67"/>
      <c r="H24" s="68"/>
      <c r="I24" s="68"/>
      <c r="J24" s="69"/>
      <c r="K24" s="70"/>
      <c r="L24" s="67" t="s">
        <v>43</v>
      </c>
      <c r="M24" s="75"/>
      <c r="N24" s="67" t="s">
        <v>148</v>
      </c>
      <c r="O24" s="71" t="s">
        <v>44</v>
      </c>
    </row>
    <row r="25" spans="1:15" ht="11.25" customHeight="1">
      <c r="A25" s="63" t="s">
        <v>12</v>
      </c>
      <c r="B25" s="73" t="s">
        <v>54</v>
      </c>
      <c r="C25" s="610" t="s">
        <v>52</v>
      </c>
      <c r="D25" s="612"/>
      <c r="E25" s="74" t="s">
        <v>147</v>
      </c>
      <c r="F25" s="616"/>
      <c r="G25" s="616"/>
      <c r="H25" s="616"/>
      <c r="I25" s="616"/>
      <c r="J25" s="616"/>
      <c r="K25" s="616"/>
      <c r="L25" s="616"/>
      <c r="M25" s="616"/>
      <c r="N25" s="617"/>
      <c r="O25" s="65"/>
    </row>
    <row r="26" spans="1:15" ht="25.35" customHeight="1">
      <c r="A26" s="618"/>
      <c r="B26" s="620"/>
      <c r="C26" s="632"/>
      <c r="D26" s="633"/>
      <c r="E26" s="605">
        <v>4</v>
      </c>
      <c r="F26" s="607"/>
      <c r="G26" s="608"/>
      <c r="H26" s="608"/>
      <c r="I26" s="608"/>
      <c r="J26" s="608"/>
      <c r="K26" s="608"/>
      <c r="L26" s="608"/>
      <c r="M26" s="608"/>
      <c r="N26" s="608"/>
      <c r="O26" s="609"/>
    </row>
    <row r="27" spans="1:15" ht="10.35" customHeight="1">
      <c r="A27" s="619"/>
      <c r="B27" s="621"/>
      <c r="C27" s="634"/>
      <c r="D27" s="635"/>
      <c r="E27" s="606"/>
      <c r="F27" s="66"/>
      <c r="G27" s="67"/>
      <c r="H27" s="68"/>
      <c r="I27" s="68"/>
      <c r="J27" s="69"/>
      <c r="K27" s="70"/>
      <c r="L27" s="67" t="s">
        <v>43</v>
      </c>
      <c r="M27" s="75"/>
      <c r="N27" s="67" t="s">
        <v>148</v>
      </c>
      <c r="O27" s="71" t="s">
        <v>44</v>
      </c>
    </row>
    <row r="28" spans="1:15" ht="26.25" customHeight="1"/>
    <row r="29" spans="1:15" ht="20.45" customHeight="1">
      <c r="A29" s="601" t="str">
        <f>A1</f>
        <v>第５０回京滋マスターズ　リレーオーダー申込用紙</v>
      </c>
      <c r="B29" s="601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2"/>
      <c r="O29" s="62"/>
    </row>
    <row r="30" spans="1:15" ht="11.25" customHeight="1">
      <c r="A30" s="610" t="s">
        <v>51</v>
      </c>
      <c r="B30" s="611"/>
      <c r="C30" s="611"/>
      <c r="D30" s="612"/>
      <c r="E30" s="64" t="s">
        <v>147</v>
      </c>
      <c r="F30" s="603"/>
      <c r="G30" s="603"/>
      <c r="H30" s="603"/>
      <c r="I30" s="603"/>
      <c r="J30" s="603"/>
      <c r="K30" s="603"/>
      <c r="L30" s="603"/>
      <c r="M30" s="603"/>
      <c r="N30" s="604"/>
      <c r="O30" s="65"/>
    </row>
    <row r="31" spans="1:15" ht="25.35" customHeight="1">
      <c r="A31" s="607"/>
      <c r="B31" s="608"/>
      <c r="C31" s="608"/>
      <c r="D31" s="609"/>
      <c r="E31" s="605">
        <v>1</v>
      </c>
      <c r="F31" s="607"/>
      <c r="G31" s="608"/>
      <c r="H31" s="608"/>
      <c r="I31" s="608"/>
      <c r="J31" s="608"/>
      <c r="K31" s="608"/>
      <c r="L31" s="608"/>
      <c r="M31" s="608"/>
      <c r="N31" s="608"/>
      <c r="O31" s="609"/>
    </row>
    <row r="32" spans="1:15" ht="10.35" customHeight="1">
      <c r="A32" s="613"/>
      <c r="B32" s="614"/>
      <c r="C32" s="614"/>
      <c r="D32" s="615"/>
      <c r="E32" s="606"/>
      <c r="F32" s="66"/>
      <c r="G32" s="67"/>
      <c r="H32" s="68"/>
      <c r="I32" s="68"/>
      <c r="J32" s="69"/>
      <c r="K32" s="70"/>
      <c r="L32" s="67" t="s">
        <v>43</v>
      </c>
      <c r="M32" s="75"/>
      <c r="N32" s="67" t="s">
        <v>148</v>
      </c>
      <c r="O32" s="71" t="s">
        <v>44</v>
      </c>
    </row>
    <row r="33" spans="1:15" ht="11.25" customHeight="1">
      <c r="A33" s="72" t="s">
        <v>53</v>
      </c>
      <c r="B33" s="73" t="s">
        <v>149</v>
      </c>
      <c r="C33" s="610" t="s">
        <v>150</v>
      </c>
      <c r="D33" s="612"/>
      <c r="E33" s="74" t="s">
        <v>147</v>
      </c>
      <c r="F33" s="616"/>
      <c r="G33" s="616"/>
      <c r="H33" s="616"/>
      <c r="I33" s="616"/>
      <c r="J33" s="616"/>
      <c r="K33" s="616"/>
      <c r="L33" s="616"/>
      <c r="M33" s="616"/>
      <c r="N33" s="617"/>
      <c r="O33" s="65"/>
    </row>
    <row r="34" spans="1:15" ht="25.35" customHeight="1">
      <c r="A34" s="618"/>
      <c r="B34" s="620"/>
      <c r="C34" s="618"/>
      <c r="D34" s="626"/>
      <c r="E34" s="622">
        <v>2</v>
      </c>
      <c r="F34" s="607"/>
      <c r="G34" s="608"/>
      <c r="H34" s="608"/>
      <c r="I34" s="608"/>
      <c r="J34" s="608"/>
      <c r="K34" s="608"/>
      <c r="L34" s="608"/>
      <c r="M34" s="608"/>
      <c r="N34" s="608"/>
      <c r="O34" s="609"/>
    </row>
    <row r="35" spans="1:15" ht="10.35" customHeight="1">
      <c r="A35" s="619"/>
      <c r="B35" s="621"/>
      <c r="C35" s="619"/>
      <c r="D35" s="627"/>
      <c r="E35" s="623"/>
      <c r="F35" s="66"/>
      <c r="G35" s="67"/>
      <c r="H35" s="68"/>
      <c r="I35" s="68"/>
      <c r="J35" s="69"/>
      <c r="K35" s="70"/>
      <c r="L35" s="67" t="s">
        <v>43</v>
      </c>
      <c r="M35" s="75"/>
      <c r="N35" s="67" t="s">
        <v>148</v>
      </c>
      <c r="O35" s="71" t="s">
        <v>44</v>
      </c>
    </row>
    <row r="36" spans="1:15" ht="11.25" customHeight="1">
      <c r="A36" s="610" t="s">
        <v>7</v>
      </c>
      <c r="B36" s="612"/>
      <c r="C36" s="624" t="s">
        <v>6</v>
      </c>
      <c r="D36" s="625"/>
      <c r="E36" s="74" t="s">
        <v>147</v>
      </c>
      <c r="F36" s="616"/>
      <c r="G36" s="616"/>
      <c r="H36" s="616"/>
      <c r="I36" s="616"/>
      <c r="J36" s="616"/>
      <c r="K36" s="616"/>
      <c r="L36" s="616"/>
      <c r="M36" s="616"/>
      <c r="N36" s="617"/>
      <c r="O36" s="65"/>
    </row>
    <row r="37" spans="1:15" ht="25.35" customHeight="1">
      <c r="A37" s="618"/>
      <c r="B37" s="626"/>
      <c r="C37" s="628"/>
      <c r="D37" s="629"/>
      <c r="E37" s="622">
        <v>3</v>
      </c>
      <c r="F37" s="607"/>
      <c r="G37" s="608"/>
      <c r="H37" s="608"/>
      <c r="I37" s="608"/>
      <c r="J37" s="608"/>
      <c r="K37" s="608"/>
      <c r="L37" s="608"/>
      <c r="M37" s="608"/>
      <c r="N37" s="608"/>
      <c r="O37" s="609"/>
    </row>
    <row r="38" spans="1:15" ht="10.35" customHeight="1">
      <c r="A38" s="619"/>
      <c r="B38" s="627"/>
      <c r="C38" s="630"/>
      <c r="D38" s="631"/>
      <c r="E38" s="623"/>
      <c r="F38" s="66"/>
      <c r="G38" s="67"/>
      <c r="H38" s="68"/>
      <c r="I38" s="68"/>
      <c r="J38" s="69"/>
      <c r="K38" s="70"/>
      <c r="L38" s="67" t="s">
        <v>43</v>
      </c>
      <c r="M38" s="75"/>
      <c r="N38" s="67" t="s">
        <v>148</v>
      </c>
      <c r="O38" s="71" t="s">
        <v>44</v>
      </c>
    </row>
    <row r="39" spans="1:15" ht="11.25" customHeight="1">
      <c r="A39" s="63" t="s">
        <v>12</v>
      </c>
      <c r="B39" s="73" t="s">
        <v>54</v>
      </c>
      <c r="C39" s="610" t="s">
        <v>52</v>
      </c>
      <c r="D39" s="612"/>
      <c r="E39" s="74" t="s">
        <v>147</v>
      </c>
      <c r="F39" s="616"/>
      <c r="G39" s="616"/>
      <c r="H39" s="616"/>
      <c r="I39" s="616"/>
      <c r="J39" s="616"/>
      <c r="K39" s="616"/>
      <c r="L39" s="616"/>
      <c r="M39" s="616"/>
      <c r="N39" s="617"/>
      <c r="O39" s="65"/>
    </row>
    <row r="40" spans="1:15" ht="25.35" customHeight="1">
      <c r="A40" s="618"/>
      <c r="B40" s="620"/>
      <c r="C40" s="632"/>
      <c r="D40" s="633"/>
      <c r="E40" s="605">
        <v>4</v>
      </c>
      <c r="F40" s="607"/>
      <c r="G40" s="608"/>
      <c r="H40" s="608"/>
      <c r="I40" s="608"/>
      <c r="J40" s="608"/>
      <c r="K40" s="608"/>
      <c r="L40" s="608"/>
      <c r="M40" s="608"/>
      <c r="N40" s="608"/>
      <c r="O40" s="609"/>
    </row>
    <row r="41" spans="1:15" ht="10.35" customHeight="1">
      <c r="A41" s="619"/>
      <c r="B41" s="621"/>
      <c r="C41" s="634"/>
      <c r="D41" s="635"/>
      <c r="E41" s="606"/>
      <c r="F41" s="66"/>
      <c r="G41" s="67"/>
      <c r="H41" s="68"/>
      <c r="I41" s="68"/>
      <c r="J41" s="69"/>
      <c r="K41" s="70"/>
      <c r="L41" s="67" t="s">
        <v>43</v>
      </c>
      <c r="M41" s="75"/>
      <c r="N41" s="67" t="s">
        <v>148</v>
      </c>
      <c r="O41" s="71" t="s">
        <v>44</v>
      </c>
    </row>
  </sheetData>
  <protectedRanges>
    <protectedRange sqref="A12:D13 A26:D27 A40:D41" name="範囲5"/>
    <protectedRange sqref="C6:D7 C9:D10 C20:D21 C23:D24 C34:D35 C37:D38" name="範囲4"/>
    <protectedRange sqref="A6:B7 A9:B10 A20:B21 A23:B24 A34:B35 A37:B38" name="範囲3"/>
    <protectedRange sqref="A3:D4 A17:D18 A31:D32" name="範囲2"/>
    <protectedRange sqref="F2:N13 F16:N27 F30:N41" name="範囲1"/>
  </protectedRanges>
  <mergeCells count="81">
    <mergeCell ref="C39:D39"/>
    <mergeCell ref="F39:N39"/>
    <mergeCell ref="A40:A41"/>
    <mergeCell ref="B40:B41"/>
    <mergeCell ref="C40:D41"/>
    <mergeCell ref="E40:E41"/>
    <mergeCell ref="F40:O40"/>
    <mergeCell ref="A36:B36"/>
    <mergeCell ref="C36:D36"/>
    <mergeCell ref="F36:N36"/>
    <mergeCell ref="A37:B38"/>
    <mergeCell ref="C37:D38"/>
    <mergeCell ref="E37:E38"/>
    <mergeCell ref="F37:O37"/>
    <mergeCell ref="C33:D33"/>
    <mergeCell ref="F33:N33"/>
    <mergeCell ref="A34:A35"/>
    <mergeCell ref="B34:B35"/>
    <mergeCell ref="C34:D35"/>
    <mergeCell ref="E34:E35"/>
    <mergeCell ref="F34:O34"/>
    <mergeCell ref="A29:N29"/>
    <mergeCell ref="F30:N30"/>
    <mergeCell ref="E31:E32"/>
    <mergeCell ref="F31:O31"/>
    <mergeCell ref="A30:D30"/>
    <mergeCell ref="A31:D32"/>
    <mergeCell ref="C25:D25"/>
    <mergeCell ref="F25:N25"/>
    <mergeCell ref="A26:A27"/>
    <mergeCell ref="B26:B27"/>
    <mergeCell ref="C26:D27"/>
    <mergeCell ref="E26:E27"/>
    <mergeCell ref="F26:O26"/>
    <mergeCell ref="A22:B22"/>
    <mergeCell ref="C22:D22"/>
    <mergeCell ref="F22:N22"/>
    <mergeCell ref="A23:B24"/>
    <mergeCell ref="C23:D24"/>
    <mergeCell ref="E23:E24"/>
    <mergeCell ref="F23:O23"/>
    <mergeCell ref="C19:D19"/>
    <mergeCell ref="F19:N19"/>
    <mergeCell ref="A20:A21"/>
    <mergeCell ref="B20:B21"/>
    <mergeCell ref="C20:D21"/>
    <mergeCell ref="E20:E21"/>
    <mergeCell ref="F20:O20"/>
    <mergeCell ref="A15:N15"/>
    <mergeCell ref="F16:N16"/>
    <mergeCell ref="E17:E18"/>
    <mergeCell ref="F17:O17"/>
    <mergeCell ref="A16:D16"/>
    <mergeCell ref="A17:D18"/>
    <mergeCell ref="C11:D11"/>
    <mergeCell ref="F11:N11"/>
    <mergeCell ref="A12:A13"/>
    <mergeCell ref="B12:B13"/>
    <mergeCell ref="C12:D13"/>
    <mergeCell ref="E12:E13"/>
    <mergeCell ref="F12:O12"/>
    <mergeCell ref="A8:B8"/>
    <mergeCell ref="C8:D8"/>
    <mergeCell ref="F8:N8"/>
    <mergeCell ref="C6:D7"/>
    <mergeCell ref="C9:D10"/>
    <mergeCell ref="E9:E10"/>
    <mergeCell ref="F9:O9"/>
    <mergeCell ref="A9:B10"/>
    <mergeCell ref="C5:D5"/>
    <mergeCell ref="F5:N5"/>
    <mergeCell ref="A6:A7"/>
    <mergeCell ref="B6:B7"/>
    <mergeCell ref="E6:E7"/>
    <mergeCell ref="F6:O6"/>
    <mergeCell ref="A1:N1"/>
    <mergeCell ref="F2:N2"/>
    <mergeCell ref="E3:E4"/>
    <mergeCell ref="F3:O3"/>
    <mergeCell ref="A2:D2"/>
    <mergeCell ref="A3:D4"/>
  </mergeCells>
  <phoneticPr fontId="2"/>
  <dataValidations count="5">
    <dataValidation type="list" allowBlank="1" showInputMessage="1" showErrorMessage="1" sqref="H4 H7 H10 H13 H18 H21 H24 H27 H32 H35 H38 H41" xr:uid="{00000000-0002-0000-0600-000000000000}">
      <formula1>"幼,小,中"</formula1>
    </dataValidation>
    <dataValidation type="list" allowBlank="1" showInputMessage="1" showErrorMessage="1" sqref="B6:B7 B20:B21 B34:B35" xr:uid="{00000000-0002-0000-0600-000001000000}">
      <formula1>"女,男"</formula1>
    </dataValidation>
    <dataValidation type="list" allowBlank="1" showInputMessage="1" showErrorMessage="1" sqref="C9:D10 C23:D24 C37:D38" xr:uid="{00000000-0002-0000-0600-000002000000}">
      <formula1>"メドレーリレー,フリーリレー"</formula1>
    </dataValidation>
    <dataValidation type="list" allowBlank="1" showInputMessage="1" showErrorMessage="1" sqref="C34:D35 C20:D21 C6:D7" xr:uid="{00000000-0002-0000-0600-000003000000}">
      <formula1>"-119以下,120-159,160-199, 200-239,240-279,280以上"</formula1>
    </dataValidation>
    <dataValidation type="list" allowBlank="1" showInputMessage="1" showErrorMessage="1" sqref="A9:B10 A23:B24 A37:B38" xr:uid="{00000000-0002-0000-0600-000004000000}">
      <formula1>"100,200"</formula1>
    </dataValidation>
  </dataValidations>
  <pageMargins left="0.78740157480314965" right="0.78740157480314965" top="0.47244094488188981" bottom="0.47244094488188981" header="0.51181102362204722" footer="0.51181102362204722"/>
  <pageSetup paperSize="1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73"/>
  <sheetViews>
    <sheetView workbookViewId="0">
      <selection activeCell="P16" sqref="P16:Q16"/>
    </sheetView>
  </sheetViews>
  <sheetFormatPr defaultColWidth="8.875" defaultRowHeight="13.5"/>
  <cols>
    <col min="1" max="11" width="3.375" customWidth="1"/>
    <col min="12" max="12" width="4.375" customWidth="1"/>
    <col min="13" max="13" width="4.375" style="6" customWidth="1"/>
    <col min="14" max="17" width="8.875" customWidth="1"/>
    <col min="18" max="18" width="3.375" customWidth="1"/>
    <col min="19" max="19" width="3.375" style="3" customWidth="1"/>
    <col min="20" max="21" width="6.5" style="3" customWidth="1"/>
    <col min="22" max="32" width="4.5" customWidth="1"/>
    <col min="33" max="34" width="4.375" customWidth="1"/>
    <col min="35" max="43" width="2.625" customWidth="1"/>
    <col min="44" max="44" width="5.125" customWidth="1"/>
  </cols>
  <sheetData>
    <row r="1" spans="1:34" s="98" customFormat="1" ht="23.1" customHeight="1" thickTop="1">
      <c r="A1" s="99" t="s">
        <v>0</v>
      </c>
      <c r="B1" s="99"/>
      <c r="C1" s="100" t="s">
        <v>74</v>
      </c>
      <c r="D1" s="99"/>
      <c r="E1" s="99"/>
      <c r="F1" s="99"/>
      <c r="G1" s="99"/>
      <c r="H1" s="99"/>
      <c r="I1" s="99"/>
      <c r="J1" s="99"/>
      <c r="L1" s="642" t="s">
        <v>1</v>
      </c>
      <c r="M1" s="642"/>
      <c r="N1" s="102" t="s">
        <v>67</v>
      </c>
      <c r="O1" s="101"/>
      <c r="P1" s="134" t="s">
        <v>21</v>
      </c>
      <c r="Q1" s="659">
        <v>45207</v>
      </c>
      <c r="R1" s="659"/>
      <c r="V1" s="549" t="s">
        <v>26</v>
      </c>
      <c r="W1" s="546"/>
      <c r="X1" s="546"/>
      <c r="Y1" s="548"/>
      <c r="Z1" s="545" t="s">
        <v>29</v>
      </c>
      <c r="AA1" s="546"/>
      <c r="AB1" s="546"/>
      <c r="AC1" s="548"/>
      <c r="AD1" s="657" t="s">
        <v>30</v>
      </c>
      <c r="AE1" s="657"/>
      <c r="AF1" s="657"/>
      <c r="AG1" s="658"/>
    </row>
    <row r="2" spans="1:34" s="98" customFormat="1" ht="23.1" customHeight="1">
      <c r="A2" s="101" t="s">
        <v>22</v>
      </c>
      <c r="B2" s="101"/>
      <c r="C2" s="544"/>
      <c r="D2" s="544"/>
      <c r="E2" s="544"/>
      <c r="G2" s="642" t="s">
        <v>23</v>
      </c>
      <c r="H2" s="642"/>
      <c r="I2" s="642"/>
      <c r="J2" s="550"/>
      <c r="K2" s="550"/>
      <c r="L2" s="550"/>
      <c r="M2" s="550"/>
      <c r="N2" s="550"/>
      <c r="O2" s="134" t="s">
        <v>24</v>
      </c>
      <c r="P2" s="544"/>
      <c r="Q2" s="544"/>
      <c r="R2" s="544"/>
      <c r="S2" s="544"/>
      <c r="V2" s="140" t="s">
        <v>27</v>
      </c>
      <c r="W2" s="141" t="s">
        <v>28</v>
      </c>
      <c r="X2" s="527" t="s">
        <v>20</v>
      </c>
      <c r="Y2" s="528"/>
      <c r="Z2" s="142" t="s">
        <v>27</v>
      </c>
      <c r="AA2" s="143" t="s">
        <v>28</v>
      </c>
      <c r="AB2" s="669" t="s">
        <v>20</v>
      </c>
      <c r="AC2" s="670"/>
      <c r="AD2" s="143" t="s">
        <v>27</v>
      </c>
      <c r="AE2" s="143" t="s">
        <v>28</v>
      </c>
      <c r="AF2" s="529" t="s">
        <v>20</v>
      </c>
      <c r="AG2" s="654"/>
    </row>
    <row r="3" spans="1:34" ht="23.1" customHeight="1" thickBot="1">
      <c r="F3" s="103" t="s">
        <v>25</v>
      </c>
      <c r="T3"/>
      <c r="U3"/>
      <c r="V3" s="144">
        <f>COUNTIF(L7:L56,1)</f>
        <v>0</v>
      </c>
      <c r="W3" s="145">
        <f>COUNTIF(L7:L56,2)</f>
        <v>0</v>
      </c>
      <c r="X3" s="655">
        <f>SUM(V3:W3)</f>
        <v>0</v>
      </c>
      <c r="Y3" s="660"/>
      <c r="Z3" s="146">
        <f>SUMIFS($AG$7:$AG$56,$L$7:$L$56,1)</f>
        <v>0</v>
      </c>
      <c r="AA3" s="156">
        <f>SUMIFS($AG$7:$AG$56,$L$7:$L$56,2)</f>
        <v>0</v>
      </c>
      <c r="AB3" s="655">
        <f>SUM(Z3:AA3)</f>
        <v>0</v>
      </c>
      <c r="AC3" s="660"/>
      <c r="AD3" s="145">
        <f>SUMIFS($AG$61:$AG$72,$U$61:$U$72,1)</f>
        <v>0</v>
      </c>
      <c r="AE3" s="145">
        <f>SUMIFS($AG$61:$AG$72,$U$61:$U$72,2)</f>
        <v>0</v>
      </c>
      <c r="AF3" s="655">
        <f>SUM(AD3:AE3)</f>
        <v>0</v>
      </c>
      <c r="AG3" s="656"/>
    </row>
    <row r="4" spans="1:34" ht="12.95" customHeight="1" thickTop="1">
      <c r="F4" s="103"/>
      <c r="T4"/>
      <c r="U4"/>
      <c r="V4" s="136"/>
      <c r="W4" s="136"/>
      <c r="X4" s="135"/>
      <c r="Y4" s="135"/>
      <c r="Z4" s="136"/>
      <c r="AA4" s="135"/>
      <c r="AB4" s="135"/>
      <c r="AC4" s="135"/>
      <c r="AD4" s="136"/>
      <c r="AE4" s="136"/>
      <c r="AF4" s="135"/>
      <c r="AG4" s="135"/>
    </row>
    <row r="5" spans="1:34" s="5" customFormat="1" ht="17.100000000000001" customHeight="1">
      <c r="A5" s="645" t="s">
        <v>45</v>
      </c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5"/>
      <c r="M5" s="137"/>
      <c r="N5" s="646" t="s">
        <v>17</v>
      </c>
      <c r="O5" s="647"/>
      <c r="P5" s="646" t="s">
        <v>166</v>
      </c>
      <c r="Q5" s="647"/>
      <c r="R5" s="650" t="s">
        <v>18</v>
      </c>
      <c r="S5" s="651"/>
      <c r="T5" s="650" t="s">
        <v>19</v>
      </c>
      <c r="U5" s="651"/>
      <c r="V5" s="661" t="s">
        <v>8</v>
      </c>
      <c r="W5" s="663"/>
      <c r="X5" s="662"/>
      <c r="Y5" s="661" t="s">
        <v>9</v>
      </c>
      <c r="Z5" s="662"/>
      <c r="AA5" s="661" t="s">
        <v>10</v>
      </c>
      <c r="AB5" s="663"/>
      <c r="AC5" s="662"/>
      <c r="AD5" s="661" t="s">
        <v>13</v>
      </c>
      <c r="AE5" s="662"/>
      <c r="AF5" s="83" t="s">
        <v>11</v>
      </c>
      <c r="AG5" s="643" t="s">
        <v>20</v>
      </c>
      <c r="AH5" s="137"/>
    </row>
    <row r="6" spans="1:34" s="5" customFormat="1" ht="17.100000000000001" customHeight="1">
      <c r="A6" s="645" t="s">
        <v>15</v>
      </c>
      <c r="B6" s="645"/>
      <c r="C6" s="645" t="s">
        <v>2</v>
      </c>
      <c r="D6" s="645"/>
      <c r="E6" s="645"/>
      <c r="F6" s="645" t="s">
        <v>3</v>
      </c>
      <c r="G6" s="645"/>
      <c r="H6" s="645" t="s">
        <v>4</v>
      </c>
      <c r="I6" s="645"/>
      <c r="J6" s="645" t="s">
        <v>5</v>
      </c>
      <c r="K6" s="645"/>
      <c r="L6" s="76" t="s">
        <v>16</v>
      </c>
      <c r="M6" s="138"/>
      <c r="N6" s="648"/>
      <c r="O6" s="649"/>
      <c r="P6" s="648"/>
      <c r="Q6" s="649"/>
      <c r="R6" s="652"/>
      <c r="S6" s="653"/>
      <c r="T6" s="652"/>
      <c r="U6" s="653"/>
      <c r="V6" s="81">
        <v>25</v>
      </c>
      <c r="W6" s="82">
        <v>50</v>
      </c>
      <c r="X6" s="82">
        <v>100</v>
      </c>
      <c r="Y6" s="88">
        <v>25</v>
      </c>
      <c r="Z6" s="133">
        <v>50</v>
      </c>
      <c r="AA6" s="88">
        <v>25</v>
      </c>
      <c r="AB6" s="90">
        <v>50</v>
      </c>
      <c r="AC6" s="90">
        <v>100</v>
      </c>
      <c r="AD6" s="88">
        <v>25</v>
      </c>
      <c r="AE6" s="89">
        <v>50</v>
      </c>
      <c r="AF6" s="88">
        <v>100</v>
      </c>
      <c r="AG6" s="644"/>
      <c r="AH6" s="138"/>
    </row>
    <row r="7" spans="1:34" ht="17.100000000000001" customHeight="1">
      <c r="A7" s="77"/>
      <c r="B7" s="78"/>
      <c r="C7" s="77"/>
      <c r="D7" s="79"/>
      <c r="E7" s="78"/>
      <c r="F7" s="77"/>
      <c r="G7" s="78"/>
      <c r="H7" s="77"/>
      <c r="I7" s="78"/>
      <c r="J7" s="77"/>
      <c r="K7" s="78"/>
      <c r="L7" s="80"/>
      <c r="M7" s="139">
        <v>1</v>
      </c>
      <c r="N7" s="638"/>
      <c r="O7" s="639"/>
      <c r="P7" s="640"/>
      <c r="Q7" s="641"/>
      <c r="R7" s="636"/>
      <c r="S7" s="637"/>
      <c r="T7" s="636"/>
      <c r="U7" s="637"/>
      <c r="V7" s="91"/>
      <c r="W7" s="92"/>
      <c r="X7" s="92"/>
      <c r="Y7" s="93"/>
      <c r="Z7" s="94"/>
      <c r="AA7" s="93"/>
      <c r="AB7" s="94"/>
      <c r="AC7" s="94"/>
      <c r="AD7" s="93"/>
      <c r="AE7" s="94"/>
      <c r="AF7" s="93"/>
      <c r="AG7" s="104">
        <f t="shared" ref="AG7:AG38" si="0">COUNTIF(V7:AF7,1)</f>
        <v>0</v>
      </c>
      <c r="AH7" s="139">
        <v>1</v>
      </c>
    </row>
    <row r="8" spans="1:34" ht="17.100000000000001" customHeight="1">
      <c r="A8" s="95">
        <f>A7</f>
        <v>0</v>
      </c>
      <c r="B8" s="96">
        <f>B7</f>
        <v>0</v>
      </c>
      <c r="C8" s="95">
        <f>C7</f>
        <v>0</v>
      </c>
      <c r="D8" s="97">
        <f>D7</f>
        <v>0</v>
      </c>
      <c r="E8" s="96">
        <f>E7</f>
        <v>0</v>
      </c>
      <c r="F8" s="77"/>
      <c r="G8" s="78"/>
      <c r="H8" s="77"/>
      <c r="I8" s="78"/>
      <c r="J8" s="77"/>
      <c r="K8" s="78"/>
      <c r="L8" s="80"/>
      <c r="M8" s="139">
        <v>2</v>
      </c>
      <c r="N8" s="638"/>
      <c r="O8" s="639"/>
      <c r="P8" s="640"/>
      <c r="Q8" s="641"/>
      <c r="R8" s="636"/>
      <c r="S8" s="637"/>
      <c r="T8" s="636"/>
      <c r="U8" s="637"/>
      <c r="V8" s="91"/>
      <c r="W8" s="92"/>
      <c r="X8" s="92"/>
      <c r="Y8" s="93"/>
      <c r="Z8" s="94"/>
      <c r="AA8" s="93"/>
      <c r="AB8" s="94"/>
      <c r="AC8" s="94"/>
      <c r="AD8" s="93"/>
      <c r="AE8" s="94"/>
      <c r="AF8" s="93"/>
      <c r="AG8" s="104">
        <f t="shared" si="0"/>
        <v>0</v>
      </c>
      <c r="AH8" s="139">
        <v>2</v>
      </c>
    </row>
    <row r="9" spans="1:34" ht="17.100000000000001" customHeight="1">
      <c r="A9" s="95">
        <f t="shared" ref="A9:A56" si="1">A8</f>
        <v>0</v>
      </c>
      <c r="B9" s="96">
        <f t="shared" ref="B9:B56" si="2">B8</f>
        <v>0</v>
      </c>
      <c r="C9" s="95">
        <f t="shared" ref="C9:C56" si="3">C8</f>
        <v>0</v>
      </c>
      <c r="D9" s="97">
        <f t="shared" ref="D9:D56" si="4">D8</f>
        <v>0</v>
      </c>
      <c r="E9" s="96">
        <f t="shared" ref="E9:E56" si="5">E8</f>
        <v>0</v>
      </c>
      <c r="F9" s="77"/>
      <c r="G9" s="78"/>
      <c r="H9" s="77"/>
      <c r="I9" s="78"/>
      <c r="J9" s="77"/>
      <c r="K9" s="78"/>
      <c r="L9" s="80"/>
      <c r="M9" s="139">
        <v>3</v>
      </c>
      <c r="N9" s="638"/>
      <c r="O9" s="639"/>
      <c r="P9" s="640"/>
      <c r="Q9" s="641"/>
      <c r="R9" s="636"/>
      <c r="S9" s="637"/>
      <c r="T9" s="636"/>
      <c r="U9" s="637"/>
      <c r="V9" s="91"/>
      <c r="W9" s="92"/>
      <c r="X9" s="92"/>
      <c r="Y9" s="93"/>
      <c r="Z9" s="94"/>
      <c r="AA9" s="93"/>
      <c r="AB9" s="94"/>
      <c r="AC9" s="94"/>
      <c r="AD9" s="93"/>
      <c r="AE9" s="94"/>
      <c r="AF9" s="93"/>
      <c r="AG9" s="104">
        <f t="shared" si="0"/>
        <v>0</v>
      </c>
      <c r="AH9" s="139">
        <v>3</v>
      </c>
    </row>
    <row r="10" spans="1:34" ht="17.100000000000001" customHeight="1">
      <c r="A10" s="95">
        <f t="shared" si="1"/>
        <v>0</v>
      </c>
      <c r="B10" s="96">
        <f t="shared" si="2"/>
        <v>0</v>
      </c>
      <c r="C10" s="95">
        <f t="shared" si="3"/>
        <v>0</v>
      </c>
      <c r="D10" s="97">
        <f t="shared" si="4"/>
        <v>0</v>
      </c>
      <c r="E10" s="96">
        <f t="shared" si="5"/>
        <v>0</v>
      </c>
      <c r="F10" s="77"/>
      <c r="G10" s="78"/>
      <c r="H10" s="77"/>
      <c r="I10" s="78"/>
      <c r="J10" s="77"/>
      <c r="K10" s="78"/>
      <c r="L10" s="80"/>
      <c r="M10" s="139">
        <v>4</v>
      </c>
      <c r="N10" s="638"/>
      <c r="O10" s="639"/>
      <c r="P10" s="640"/>
      <c r="Q10" s="641"/>
      <c r="R10" s="636"/>
      <c r="S10" s="637"/>
      <c r="T10" s="636"/>
      <c r="U10" s="637"/>
      <c r="V10" s="91"/>
      <c r="W10" s="92"/>
      <c r="X10" s="92"/>
      <c r="Y10" s="93"/>
      <c r="Z10" s="94"/>
      <c r="AA10" s="93"/>
      <c r="AB10" s="94"/>
      <c r="AC10" s="94"/>
      <c r="AD10" s="93"/>
      <c r="AE10" s="94"/>
      <c r="AF10" s="93"/>
      <c r="AG10" s="104">
        <f t="shared" si="0"/>
        <v>0</v>
      </c>
      <c r="AH10" s="139">
        <v>4</v>
      </c>
    </row>
    <row r="11" spans="1:34" ht="17.100000000000001" customHeight="1">
      <c r="A11" s="95">
        <f t="shared" si="1"/>
        <v>0</v>
      </c>
      <c r="B11" s="96">
        <f t="shared" si="2"/>
        <v>0</v>
      </c>
      <c r="C11" s="95">
        <f t="shared" si="3"/>
        <v>0</v>
      </c>
      <c r="D11" s="97">
        <f t="shared" si="4"/>
        <v>0</v>
      </c>
      <c r="E11" s="96">
        <f t="shared" si="5"/>
        <v>0</v>
      </c>
      <c r="F11" s="77"/>
      <c r="G11" s="78"/>
      <c r="H11" s="77"/>
      <c r="I11" s="78"/>
      <c r="J11" s="77"/>
      <c r="K11" s="78"/>
      <c r="L11" s="80"/>
      <c r="M11" s="139">
        <v>5</v>
      </c>
      <c r="N11" s="638"/>
      <c r="O11" s="639"/>
      <c r="P11" s="640"/>
      <c r="Q11" s="641"/>
      <c r="R11" s="636"/>
      <c r="S11" s="637"/>
      <c r="T11" s="636"/>
      <c r="U11" s="637"/>
      <c r="V11" s="91"/>
      <c r="W11" s="92"/>
      <c r="X11" s="92"/>
      <c r="Y11" s="93"/>
      <c r="Z11" s="94"/>
      <c r="AA11" s="93"/>
      <c r="AB11" s="94"/>
      <c r="AC11" s="94"/>
      <c r="AD11" s="93"/>
      <c r="AE11" s="94"/>
      <c r="AF11" s="93"/>
      <c r="AG11" s="104">
        <f t="shared" si="0"/>
        <v>0</v>
      </c>
      <c r="AH11" s="139">
        <v>5</v>
      </c>
    </row>
    <row r="12" spans="1:34" ht="17.100000000000001" customHeight="1">
      <c r="A12" s="95">
        <f t="shared" si="1"/>
        <v>0</v>
      </c>
      <c r="B12" s="96">
        <f t="shared" si="2"/>
        <v>0</v>
      </c>
      <c r="C12" s="95">
        <f t="shared" si="3"/>
        <v>0</v>
      </c>
      <c r="D12" s="97">
        <f t="shared" si="4"/>
        <v>0</v>
      </c>
      <c r="E12" s="96">
        <f t="shared" si="5"/>
        <v>0</v>
      </c>
      <c r="F12" s="77"/>
      <c r="G12" s="78"/>
      <c r="H12" s="77"/>
      <c r="I12" s="78"/>
      <c r="J12" s="77"/>
      <c r="K12" s="78"/>
      <c r="L12" s="80"/>
      <c r="M12" s="139">
        <v>6</v>
      </c>
      <c r="N12" s="638"/>
      <c r="O12" s="639"/>
      <c r="P12" s="640"/>
      <c r="Q12" s="641"/>
      <c r="R12" s="636"/>
      <c r="S12" s="637"/>
      <c r="T12" s="636"/>
      <c r="U12" s="637"/>
      <c r="V12" s="91"/>
      <c r="W12" s="92"/>
      <c r="X12" s="92"/>
      <c r="Y12" s="93"/>
      <c r="Z12" s="94"/>
      <c r="AA12" s="93"/>
      <c r="AB12" s="94"/>
      <c r="AC12" s="94"/>
      <c r="AD12" s="93"/>
      <c r="AE12" s="94"/>
      <c r="AF12" s="93"/>
      <c r="AG12" s="104">
        <f t="shared" si="0"/>
        <v>0</v>
      </c>
      <c r="AH12" s="139">
        <v>6</v>
      </c>
    </row>
    <row r="13" spans="1:34" ht="17.100000000000001" customHeight="1">
      <c r="A13" s="95">
        <f t="shared" si="1"/>
        <v>0</v>
      </c>
      <c r="B13" s="96">
        <f t="shared" si="2"/>
        <v>0</v>
      </c>
      <c r="C13" s="95">
        <f t="shared" si="3"/>
        <v>0</v>
      </c>
      <c r="D13" s="97">
        <f t="shared" si="4"/>
        <v>0</v>
      </c>
      <c r="E13" s="96">
        <f t="shared" si="5"/>
        <v>0</v>
      </c>
      <c r="F13" s="77"/>
      <c r="G13" s="78"/>
      <c r="H13" s="77"/>
      <c r="I13" s="78"/>
      <c r="J13" s="77"/>
      <c r="K13" s="78"/>
      <c r="L13" s="80"/>
      <c r="M13" s="139">
        <v>7</v>
      </c>
      <c r="N13" s="638"/>
      <c r="O13" s="639"/>
      <c r="P13" s="640"/>
      <c r="Q13" s="641"/>
      <c r="R13" s="636"/>
      <c r="S13" s="637"/>
      <c r="T13" s="636"/>
      <c r="U13" s="637"/>
      <c r="V13" s="91"/>
      <c r="W13" s="92"/>
      <c r="X13" s="92"/>
      <c r="Y13" s="93"/>
      <c r="Z13" s="94"/>
      <c r="AA13" s="93"/>
      <c r="AB13" s="94"/>
      <c r="AC13" s="94"/>
      <c r="AD13" s="93"/>
      <c r="AE13" s="94"/>
      <c r="AF13" s="93"/>
      <c r="AG13" s="104">
        <f t="shared" si="0"/>
        <v>0</v>
      </c>
      <c r="AH13" s="139">
        <v>7</v>
      </c>
    </row>
    <row r="14" spans="1:34" ht="17.100000000000001" customHeight="1">
      <c r="A14" s="95">
        <f t="shared" si="1"/>
        <v>0</v>
      </c>
      <c r="B14" s="96">
        <f t="shared" si="2"/>
        <v>0</v>
      </c>
      <c r="C14" s="95">
        <f t="shared" si="3"/>
        <v>0</v>
      </c>
      <c r="D14" s="97">
        <f t="shared" si="4"/>
        <v>0</v>
      </c>
      <c r="E14" s="96">
        <f t="shared" si="5"/>
        <v>0</v>
      </c>
      <c r="F14" s="77"/>
      <c r="G14" s="78"/>
      <c r="H14" s="77"/>
      <c r="I14" s="78"/>
      <c r="J14" s="77"/>
      <c r="K14" s="78"/>
      <c r="L14" s="80"/>
      <c r="M14" s="139">
        <v>8</v>
      </c>
      <c r="N14" s="638"/>
      <c r="O14" s="639"/>
      <c r="P14" s="640"/>
      <c r="Q14" s="641"/>
      <c r="R14" s="636"/>
      <c r="S14" s="637"/>
      <c r="T14" s="636"/>
      <c r="U14" s="637"/>
      <c r="V14" s="91"/>
      <c r="W14" s="92"/>
      <c r="X14" s="92"/>
      <c r="Y14" s="93"/>
      <c r="Z14" s="94"/>
      <c r="AA14" s="93"/>
      <c r="AB14" s="94"/>
      <c r="AC14" s="94"/>
      <c r="AD14" s="93"/>
      <c r="AE14" s="94"/>
      <c r="AF14" s="93"/>
      <c r="AG14" s="104">
        <f t="shared" si="0"/>
        <v>0</v>
      </c>
      <c r="AH14" s="139">
        <v>8</v>
      </c>
    </row>
    <row r="15" spans="1:34" ht="17.100000000000001" customHeight="1">
      <c r="A15" s="95">
        <f t="shared" si="1"/>
        <v>0</v>
      </c>
      <c r="B15" s="96">
        <f t="shared" si="2"/>
        <v>0</v>
      </c>
      <c r="C15" s="95">
        <f t="shared" si="3"/>
        <v>0</v>
      </c>
      <c r="D15" s="97">
        <f t="shared" si="4"/>
        <v>0</v>
      </c>
      <c r="E15" s="96">
        <f t="shared" si="5"/>
        <v>0</v>
      </c>
      <c r="F15" s="77"/>
      <c r="G15" s="78"/>
      <c r="H15" s="77"/>
      <c r="I15" s="78"/>
      <c r="J15" s="77"/>
      <c r="K15" s="78"/>
      <c r="L15" s="80"/>
      <c r="M15" s="139">
        <v>9</v>
      </c>
      <c r="N15" s="638"/>
      <c r="O15" s="639"/>
      <c r="P15" s="640"/>
      <c r="Q15" s="641"/>
      <c r="R15" s="636"/>
      <c r="S15" s="637"/>
      <c r="T15" s="636"/>
      <c r="U15" s="637"/>
      <c r="V15" s="91"/>
      <c r="W15" s="92"/>
      <c r="X15" s="92"/>
      <c r="Y15" s="93"/>
      <c r="Z15" s="94"/>
      <c r="AA15" s="93"/>
      <c r="AB15" s="94"/>
      <c r="AC15" s="94"/>
      <c r="AD15" s="93"/>
      <c r="AE15" s="94"/>
      <c r="AF15" s="93"/>
      <c r="AG15" s="104">
        <f t="shared" si="0"/>
        <v>0</v>
      </c>
      <c r="AH15" s="139">
        <v>9</v>
      </c>
    </row>
    <row r="16" spans="1:34" ht="17.100000000000001" customHeight="1">
      <c r="A16" s="95">
        <f t="shared" si="1"/>
        <v>0</v>
      </c>
      <c r="B16" s="96">
        <f t="shared" si="2"/>
        <v>0</v>
      </c>
      <c r="C16" s="95">
        <f t="shared" si="3"/>
        <v>0</v>
      </c>
      <c r="D16" s="97">
        <f t="shared" si="4"/>
        <v>0</v>
      </c>
      <c r="E16" s="96">
        <f t="shared" si="5"/>
        <v>0</v>
      </c>
      <c r="F16" s="77"/>
      <c r="G16" s="78"/>
      <c r="H16" s="77"/>
      <c r="I16" s="78"/>
      <c r="J16" s="77"/>
      <c r="K16" s="78"/>
      <c r="L16" s="80"/>
      <c r="M16" s="139">
        <v>10</v>
      </c>
      <c r="N16" s="638"/>
      <c r="O16" s="639"/>
      <c r="P16" s="640"/>
      <c r="Q16" s="641"/>
      <c r="R16" s="636"/>
      <c r="S16" s="637"/>
      <c r="T16" s="636"/>
      <c r="U16" s="637"/>
      <c r="V16" s="91"/>
      <c r="W16" s="92"/>
      <c r="X16" s="92"/>
      <c r="Y16" s="93"/>
      <c r="Z16" s="94"/>
      <c r="AA16" s="93"/>
      <c r="AB16" s="94"/>
      <c r="AC16" s="94"/>
      <c r="AD16" s="93"/>
      <c r="AE16" s="94"/>
      <c r="AF16" s="93"/>
      <c r="AG16" s="104">
        <f t="shared" si="0"/>
        <v>0</v>
      </c>
      <c r="AH16" s="139">
        <v>10</v>
      </c>
    </row>
    <row r="17" spans="1:34" ht="17.100000000000001" customHeight="1">
      <c r="A17" s="95">
        <f t="shared" si="1"/>
        <v>0</v>
      </c>
      <c r="B17" s="96">
        <f t="shared" si="2"/>
        <v>0</v>
      </c>
      <c r="C17" s="95">
        <f t="shared" si="3"/>
        <v>0</v>
      </c>
      <c r="D17" s="97">
        <f t="shared" si="4"/>
        <v>0</v>
      </c>
      <c r="E17" s="96">
        <f t="shared" si="5"/>
        <v>0</v>
      </c>
      <c r="F17" s="77"/>
      <c r="G17" s="78"/>
      <c r="H17" s="77"/>
      <c r="I17" s="78"/>
      <c r="J17" s="77"/>
      <c r="K17" s="78"/>
      <c r="L17" s="80"/>
      <c r="M17" s="139">
        <v>11</v>
      </c>
      <c r="N17" s="638"/>
      <c r="O17" s="639"/>
      <c r="P17" s="640"/>
      <c r="Q17" s="641"/>
      <c r="R17" s="636"/>
      <c r="S17" s="637"/>
      <c r="T17" s="636"/>
      <c r="U17" s="637"/>
      <c r="V17" s="91"/>
      <c r="W17" s="92"/>
      <c r="X17" s="92"/>
      <c r="Y17" s="93"/>
      <c r="Z17" s="94"/>
      <c r="AA17" s="93"/>
      <c r="AB17" s="94"/>
      <c r="AC17" s="94"/>
      <c r="AD17" s="93"/>
      <c r="AE17" s="94"/>
      <c r="AF17" s="93"/>
      <c r="AG17" s="104">
        <f t="shared" si="0"/>
        <v>0</v>
      </c>
      <c r="AH17" s="139">
        <v>11</v>
      </c>
    </row>
    <row r="18" spans="1:34" ht="17.100000000000001" customHeight="1">
      <c r="A18" s="95">
        <f t="shared" si="1"/>
        <v>0</v>
      </c>
      <c r="B18" s="96">
        <f t="shared" si="2"/>
        <v>0</v>
      </c>
      <c r="C18" s="95">
        <f t="shared" si="3"/>
        <v>0</v>
      </c>
      <c r="D18" s="97">
        <f t="shared" si="4"/>
        <v>0</v>
      </c>
      <c r="E18" s="96">
        <f t="shared" si="5"/>
        <v>0</v>
      </c>
      <c r="F18" s="77"/>
      <c r="G18" s="78"/>
      <c r="H18" s="77"/>
      <c r="I18" s="78"/>
      <c r="J18" s="77"/>
      <c r="K18" s="78"/>
      <c r="L18" s="80"/>
      <c r="M18" s="139">
        <v>12</v>
      </c>
      <c r="N18" s="638"/>
      <c r="O18" s="639"/>
      <c r="P18" s="640"/>
      <c r="Q18" s="641"/>
      <c r="R18" s="636"/>
      <c r="S18" s="637"/>
      <c r="T18" s="636"/>
      <c r="U18" s="637"/>
      <c r="V18" s="91"/>
      <c r="W18" s="92"/>
      <c r="X18" s="92"/>
      <c r="Y18" s="93"/>
      <c r="Z18" s="94"/>
      <c r="AA18" s="93"/>
      <c r="AB18" s="94"/>
      <c r="AC18" s="94"/>
      <c r="AD18" s="93"/>
      <c r="AE18" s="94"/>
      <c r="AF18" s="93"/>
      <c r="AG18" s="104">
        <f t="shared" si="0"/>
        <v>0</v>
      </c>
      <c r="AH18" s="139">
        <v>12</v>
      </c>
    </row>
    <row r="19" spans="1:34" ht="17.100000000000001" customHeight="1">
      <c r="A19" s="95">
        <f t="shared" si="1"/>
        <v>0</v>
      </c>
      <c r="B19" s="96">
        <f t="shared" si="2"/>
        <v>0</v>
      </c>
      <c r="C19" s="95">
        <f t="shared" si="3"/>
        <v>0</v>
      </c>
      <c r="D19" s="97">
        <f t="shared" si="4"/>
        <v>0</v>
      </c>
      <c r="E19" s="96">
        <f t="shared" si="5"/>
        <v>0</v>
      </c>
      <c r="F19" s="77"/>
      <c r="G19" s="78"/>
      <c r="H19" s="77"/>
      <c r="I19" s="78"/>
      <c r="J19" s="77"/>
      <c r="K19" s="78"/>
      <c r="L19" s="80"/>
      <c r="M19" s="139">
        <v>13</v>
      </c>
      <c r="N19" s="638"/>
      <c r="O19" s="639"/>
      <c r="P19" s="640"/>
      <c r="Q19" s="641"/>
      <c r="R19" s="636"/>
      <c r="S19" s="637"/>
      <c r="T19" s="636"/>
      <c r="U19" s="637"/>
      <c r="V19" s="91"/>
      <c r="W19" s="92"/>
      <c r="X19" s="92"/>
      <c r="Y19" s="93"/>
      <c r="Z19" s="94"/>
      <c r="AA19" s="93"/>
      <c r="AB19" s="94"/>
      <c r="AC19" s="94"/>
      <c r="AD19" s="93"/>
      <c r="AE19" s="94"/>
      <c r="AF19" s="93"/>
      <c r="AG19" s="104">
        <f t="shared" si="0"/>
        <v>0</v>
      </c>
      <c r="AH19" s="139">
        <v>13</v>
      </c>
    </row>
    <row r="20" spans="1:34" ht="17.100000000000001" customHeight="1">
      <c r="A20" s="95">
        <f t="shared" si="1"/>
        <v>0</v>
      </c>
      <c r="B20" s="96">
        <f t="shared" si="2"/>
        <v>0</v>
      </c>
      <c r="C20" s="95">
        <f t="shared" si="3"/>
        <v>0</v>
      </c>
      <c r="D20" s="97">
        <f t="shared" si="4"/>
        <v>0</v>
      </c>
      <c r="E20" s="96">
        <f t="shared" si="5"/>
        <v>0</v>
      </c>
      <c r="F20" s="77"/>
      <c r="G20" s="78"/>
      <c r="H20" s="77"/>
      <c r="I20" s="78"/>
      <c r="J20" s="77"/>
      <c r="K20" s="78"/>
      <c r="L20" s="80"/>
      <c r="M20" s="139">
        <v>14</v>
      </c>
      <c r="N20" s="638"/>
      <c r="O20" s="639"/>
      <c r="P20" s="640"/>
      <c r="Q20" s="641"/>
      <c r="R20" s="636"/>
      <c r="S20" s="637"/>
      <c r="T20" s="636"/>
      <c r="U20" s="637"/>
      <c r="V20" s="91"/>
      <c r="W20" s="92"/>
      <c r="X20" s="92"/>
      <c r="Y20" s="93"/>
      <c r="Z20" s="94"/>
      <c r="AA20" s="93"/>
      <c r="AB20" s="94"/>
      <c r="AC20" s="94"/>
      <c r="AD20" s="93"/>
      <c r="AE20" s="94"/>
      <c r="AF20" s="93"/>
      <c r="AG20" s="104">
        <f t="shared" si="0"/>
        <v>0</v>
      </c>
      <c r="AH20" s="139">
        <v>14</v>
      </c>
    </row>
    <row r="21" spans="1:34" ht="17.100000000000001" customHeight="1">
      <c r="A21" s="95">
        <f t="shared" si="1"/>
        <v>0</v>
      </c>
      <c r="B21" s="96">
        <f t="shared" si="2"/>
        <v>0</v>
      </c>
      <c r="C21" s="95">
        <f t="shared" si="3"/>
        <v>0</v>
      </c>
      <c r="D21" s="97">
        <f t="shared" si="4"/>
        <v>0</v>
      </c>
      <c r="E21" s="96">
        <f t="shared" si="5"/>
        <v>0</v>
      </c>
      <c r="F21" s="77"/>
      <c r="G21" s="78"/>
      <c r="H21" s="77"/>
      <c r="I21" s="78"/>
      <c r="J21" s="77"/>
      <c r="K21" s="78"/>
      <c r="L21" s="80"/>
      <c r="M21" s="139">
        <v>15</v>
      </c>
      <c r="N21" s="638"/>
      <c r="O21" s="639"/>
      <c r="P21" s="640"/>
      <c r="Q21" s="641"/>
      <c r="R21" s="636"/>
      <c r="S21" s="637"/>
      <c r="T21" s="636"/>
      <c r="U21" s="637"/>
      <c r="V21" s="91"/>
      <c r="W21" s="92"/>
      <c r="X21" s="92"/>
      <c r="Y21" s="93"/>
      <c r="Z21" s="94"/>
      <c r="AA21" s="93"/>
      <c r="AB21" s="94"/>
      <c r="AC21" s="94"/>
      <c r="AD21" s="93"/>
      <c r="AE21" s="94"/>
      <c r="AF21" s="93"/>
      <c r="AG21" s="104">
        <f t="shared" si="0"/>
        <v>0</v>
      </c>
      <c r="AH21" s="139">
        <v>15</v>
      </c>
    </row>
    <row r="22" spans="1:34" ht="17.100000000000001" customHeight="1">
      <c r="A22" s="95">
        <f t="shared" si="1"/>
        <v>0</v>
      </c>
      <c r="B22" s="96">
        <f t="shared" si="2"/>
        <v>0</v>
      </c>
      <c r="C22" s="95">
        <f t="shared" si="3"/>
        <v>0</v>
      </c>
      <c r="D22" s="97">
        <f t="shared" si="4"/>
        <v>0</v>
      </c>
      <c r="E22" s="96">
        <f t="shared" si="5"/>
        <v>0</v>
      </c>
      <c r="F22" s="77"/>
      <c r="G22" s="78"/>
      <c r="H22" s="77"/>
      <c r="I22" s="78"/>
      <c r="J22" s="77"/>
      <c r="K22" s="78"/>
      <c r="L22" s="80"/>
      <c r="M22" s="139">
        <v>16</v>
      </c>
      <c r="N22" s="638"/>
      <c r="O22" s="639"/>
      <c r="P22" s="640"/>
      <c r="Q22" s="641"/>
      <c r="R22" s="636"/>
      <c r="S22" s="637"/>
      <c r="T22" s="636"/>
      <c r="U22" s="637"/>
      <c r="V22" s="91"/>
      <c r="W22" s="92"/>
      <c r="X22" s="92"/>
      <c r="Y22" s="93"/>
      <c r="Z22" s="94"/>
      <c r="AA22" s="93"/>
      <c r="AB22" s="94"/>
      <c r="AC22" s="94"/>
      <c r="AD22" s="93"/>
      <c r="AE22" s="94"/>
      <c r="AF22" s="93"/>
      <c r="AG22" s="104">
        <f t="shared" si="0"/>
        <v>0</v>
      </c>
      <c r="AH22" s="139">
        <v>16</v>
      </c>
    </row>
    <row r="23" spans="1:34" ht="17.100000000000001" customHeight="1">
      <c r="A23" s="95">
        <f t="shared" si="1"/>
        <v>0</v>
      </c>
      <c r="B23" s="96">
        <f t="shared" si="2"/>
        <v>0</v>
      </c>
      <c r="C23" s="95">
        <f t="shared" si="3"/>
        <v>0</v>
      </c>
      <c r="D23" s="97">
        <f t="shared" si="4"/>
        <v>0</v>
      </c>
      <c r="E23" s="96">
        <f t="shared" si="5"/>
        <v>0</v>
      </c>
      <c r="F23" s="77"/>
      <c r="G23" s="78"/>
      <c r="H23" s="77"/>
      <c r="I23" s="78"/>
      <c r="J23" s="77"/>
      <c r="K23" s="78"/>
      <c r="L23" s="80"/>
      <c r="M23" s="139">
        <v>17</v>
      </c>
      <c r="N23" s="638"/>
      <c r="O23" s="639"/>
      <c r="P23" s="640"/>
      <c r="Q23" s="641"/>
      <c r="R23" s="636"/>
      <c r="S23" s="637"/>
      <c r="T23" s="636"/>
      <c r="U23" s="637"/>
      <c r="V23" s="91"/>
      <c r="W23" s="92"/>
      <c r="X23" s="92"/>
      <c r="Y23" s="93"/>
      <c r="Z23" s="94"/>
      <c r="AA23" s="93"/>
      <c r="AB23" s="94"/>
      <c r="AC23" s="94"/>
      <c r="AD23" s="93"/>
      <c r="AE23" s="94"/>
      <c r="AF23" s="93"/>
      <c r="AG23" s="104">
        <f t="shared" si="0"/>
        <v>0</v>
      </c>
      <c r="AH23" s="139">
        <v>17</v>
      </c>
    </row>
    <row r="24" spans="1:34" ht="17.100000000000001" customHeight="1">
      <c r="A24" s="95">
        <f t="shared" si="1"/>
        <v>0</v>
      </c>
      <c r="B24" s="96">
        <f t="shared" si="2"/>
        <v>0</v>
      </c>
      <c r="C24" s="95">
        <f t="shared" si="3"/>
        <v>0</v>
      </c>
      <c r="D24" s="97">
        <f t="shared" si="4"/>
        <v>0</v>
      </c>
      <c r="E24" s="96">
        <f t="shared" si="5"/>
        <v>0</v>
      </c>
      <c r="F24" s="77"/>
      <c r="G24" s="78"/>
      <c r="H24" s="77"/>
      <c r="I24" s="78"/>
      <c r="J24" s="77"/>
      <c r="K24" s="78"/>
      <c r="L24" s="80"/>
      <c r="M24" s="139">
        <v>18</v>
      </c>
      <c r="N24" s="638"/>
      <c r="O24" s="639"/>
      <c r="P24" s="640"/>
      <c r="Q24" s="641"/>
      <c r="R24" s="636"/>
      <c r="S24" s="637"/>
      <c r="T24" s="636"/>
      <c r="U24" s="637"/>
      <c r="V24" s="91"/>
      <c r="W24" s="92"/>
      <c r="X24" s="92"/>
      <c r="Y24" s="93"/>
      <c r="Z24" s="94"/>
      <c r="AA24" s="93"/>
      <c r="AB24" s="94"/>
      <c r="AC24" s="94"/>
      <c r="AD24" s="93"/>
      <c r="AE24" s="94"/>
      <c r="AF24" s="93"/>
      <c r="AG24" s="104">
        <f t="shared" si="0"/>
        <v>0</v>
      </c>
      <c r="AH24" s="139">
        <v>18</v>
      </c>
    </row>
    <row r="25" spans="1:34" ht="17.100000000000001" customHeight="1">
      <c r="A25" s="95">
        <f t="shared" si="1"/>
        <v>0</v>
      </c>
      <c r="B25" s="96">
        <f t="shared" si="2"/>
        <v>0</v>
      </c>
      <c r="C25" s="95">
        <f t="shared" si="3"/>
        <v>0</v>
      </c>
      <c r="D25" s="97">
        <f t="shared" si="4"/>
        <v>0</v>
      </c>
      <c r="E25" s="96">
        <f t="shared" si="5"/>
        <v>0</v>
      </c>
      <c r="F25" s="77"/>
      <c r="G25" s="78"/>
      <c r="H25" s="77"/>
      <c r="I25" s="78"/>
      <c r="J25" s="77"/>
      <c r="K25" s="78"/>
      <c r="L25" s="80"/>
      <c r="M25" s="139">
        <v>19</v>
      </c>
      <c r="N25" s="638"/>
      <c r="O25" s="639"/>
      <c r="P25" s="640"/>
      <c r="Q25" s="641"/>
      <c r="R25" s="636"/>
      <c r="S25" s="637"/>
      <c r="T25" s="636"/>
      <c r="U25" s="637"/>
      <c r="V25" s="91"/>
      <c r="W25" s="92"/>
      <c r="X25" s="92"/>
      <c r="Y25" s="93"/>
      <c r="Z25" s="94"/>
      <c r="AA25" s="93"/>
      <c r="AB25" s="94"/>
      <c r="AC25" s="94"/>
      <c r="AD25" s="93"/>
      <c r="AE25" s="94"/>
      <c r="AF25" s="93"/>
      <c r="AG25" s="104">
        <f t="shared" si="0"/>
        <v>0</v>
      </c>
      <c r="AH25" s="139">
        <v>19</v>
      </c>
    </row>
    <row r="26" spans="1:34" ht="17.100000000000001" customHeight="1">
      <c r="A26" s="95">
        <f t="shared" si="1"/>
        <v>0</v>
      </c>
      <c r="B26" s="96">
        <f t="shared" si="2"/>
        <v>0</v>
      </c>
      <c r="C26" s="95">
        <f t="shared" si="3"/>
        <v>0</v>
      </c>
      <c r="D26" s="97">
        <f t="shared" si="4"/>
        <v>0</v>
      </c>
      <c r="E26" s="96">
        <f t="shared" si="5"/>
        <v>0</v>
      </c>
      <c r="F26" s="77"/>
      <c r="G26" s="78"/>
      <c r="H26" s="77"/>
      <c r="I26" s="78"/>
      <c r="J26" s="77"/>
      <c r="K26" s="78"/>
      <c r="L26" s="80"/>
      <c r="M26" s="139">
        <v>20</v>
      </c>
      <c r="N26" s="638"/>
      <c r="O26" s="639"/>
      <c r="P26" s="640"/>
      <c r="Q26" s="641"/>
      <c r="R26" s="636"/>
      <c r="S26" s="637"/>
      <c r="T26" s="636"/>
      <c r="U26" s="637"/>
      <c r="V26" s="91"/>
      <c r="W26" s="92"/>
      <c r="X26" s="92"/>
      <c r="Y26" s="93"/>
      <c r="Z26" s="94"/>
      <c r="AA26" s="93"/>
      <c r="AB26" s="94"/>
      <c r="AC26" s="94"/>
      <c r="AD26" s="93"/>
      <c r="AE26" s="94"/>
      <c r="AF26" s="93"/>
      <c r="AG26" s="104">
        <f t="shared" si="0"/>
        <v>0</v>
      </c>
      <c r="AH26" s="139">
        <v>20</v>
      </c>
    </row>
    <row r="27" spans="1:34" ht="17.100000000000001" customHeight="1">
      <c r="A27" s="95">
        <f t="shared" si="1"/>
        <v>0</v>
      </c>
      <c r="B27" s="96">
        <f t="shared" si="2"/>
        <v>0</v>
      </c>
      <c r="C27" s="95">
        <f t="shared" si="3"/>
        <v>0</v>
      </c>
      <c r="D27" s="97">
        <f t="shared" si="4"/>
        <v>0</v>
      </c>
      <c r="E27" s="96">
        <f t="shared" si="5"/>
        <v>0</v>
      </c>
      <c r="F27" s="77"/>
      <c r="G27" s="78"/>
      <c r="H27" s="77"/>
      <c r="I27" s="78"/>
      <c r="J27" s="77"/>
      <c r="K27" s="78"/>
      <c r="L27" s="80"/>
      <c r="M27" s="139">
        <v>21</v>
      </c>
      <c r="N27" s="638"/>
      <c r="O27" s="639"/>
      <c r="P27" s="640"/>
      <c r="Q27" s="641"/>
      <c r="R27" s="636"/>
      <c r="S27" s="637"/>
      <c r="T27" s="636"/>
      <c r="U27" s="637"/>
      <c r="V27" s="91"/>
      <c r="W27" s="92"/>
      <c r="X27" s="92"/>
      <c r="Y27" s="93"/>
      <c r="Z27" s="94"/>
      <c r="AA27" s="93"/>
      <c r="AB27" s="94"/>
      <c r="AC27" s="94"/>
      <c r="AD27" s="93"/>
      <c r="AE27" s="94"/>
      <c r="AF27" s="93"/>
      <c r="AG27" s="104">
        <f t="shared" si="0"/>
        <v>0</v>
      </c>
      <c r="AH27" s="139">
        <v>21</v>
      </c>
    </row>
    <row r="28" spans="1:34" ht="17.100000000000001" customHeight="1">
      <c r="A28" s="95">
        <f t="shared" si="1"/>
        <v>0</v>
      </c>
      <c r="B28" s="96">
        <f t="shared" si="2"/>
        <v>0</v>
      </c>
      <c r="C28" s="95">
        <f t="shared" si="3"/>
        <v>0</v>
      </c>
      <c r="D28" s="97">
        <f t="shared" si="4"/>
        <v>0</v>
      </c>
      <c r="E28" s="96">
        <f t="shared" si="5"/>
        <v>0</v>
      </c>
      <c r="F28" s="77"/>
      <c r="G28" s="78"/>
      <c r="H28" s="77"/>
      <c r="I28" s="78"/>
      <c r="J28" s="77"/>
      <c r="K28" s="78"/>
      <c r="L28" s="80"/>
      <c r="M28" s="139">
        <v>22</v>
      </c>
      <c r="N28" s="638"/>
      <c r="O28" s="639"/>
      <c r="P28" s="640"/>
      <c r="Q28" s="641"/>
      <c r="R28" s="636"/>
      <c r="S28" s="637"/>
      <c r="T28" s="636"/>
      <c r="U28" s="637"/>
      <c r="V28" s="91"/>
      <c r="W28" s="92"/>
      <c r="X28" s="92"/>
      <c r="Y28" s="93"/>
      <c r="Z28" s="94"/>
      <c r="AA28" s="93"/>
      <c r="AB28" s="94"/>
      <c r="AC28" s="94"/>
      <c r="AD28" s="93"/>
      <c r="AE28" s="94"/>
      <c r="AF28" s="93"/>
      <c r="AG28" s="104">
        <f t="shared" si="0"/>
        <v>0</v>
      </c>
      <c r="AH28" s="139">
        <v>22</v>
      </c>
    </row>
    <row r="29" spans="1:34" ht="17.100000000000001" customHeight="1">
      <c r="A29" s="95">
        <f t="shared" si="1"/>
        <v>0</v>
      </c>
      <c r="B29" s="96">
        <f t="shared" si="2"/>
        <v>0</v>
      </c>
      <c r="C29" s="95">
        <f t="shared" si="3"/>
        <v>0</v>
      </c>
      <c r="D29" s="97">
        <f t="shared" si="4"/>
        <v>0</v>
      </c>
      <c r="E29" s="96">
        <f t="shared" si="5"/>
        <v>0</v>
      </c>
      <c r="F29" s="77"/>
      <c r="G29" s="78"/>
      <c r="H29" s="77"/>
      <c r="I29" s="78"/>
      <c r="J29" s="77"/>
      <c r="K29" s="78"/>
      <c r="L29" s="80"/>
      <c r="M29" s="139">
        <v>23</v>
      </c>
      <c r="N29" s="638"/>
      <c r="O29" s="639"/>
      <c r="P29" s="640"/>
      <c r="Q29" s="641"/>
      <c r="R29" s="636"/>
      <c r="S29" s="637"/>
      <c r="T29" s="636"/>
      <c r="U29" s="637"/>
      <c r="V29" s="91"/>
      <c r="W29" s="92"/>
      <c r="X29" s="92"/>
      <c r="Y29" s="93"/>
      <c r="Z29" s="94"/>
      <c r="AA29" s="93"/>
      <c r="AB29" s="94"/>
      <c r="AC29" s="94"/>
      <c r="AD29" s="93"/>
      <c r="AE29" s="94"/>
      <c r="AF29" s="93"/>
      <c r="AG29" s="104">
        <f t="shared" si="0"/>
        <v>0</v>
      </c>
      <c r="AH29" s="139">
        <v>23</v>
      </c>
    </row>
    <row r="30" spans="1:34" ht="17.100000000000001" customHeight="1">
      <c r="A30" s="95">
        <f t="shared" si="1"/>
        <v>0</v>
      </c>
      <c r="B30" s="96">
        <f t="shared" si="2"/>
        <v>0</v>
      </c>
      <c r="C30" s="95">
        <f t="shared" si="3"/>
        <v>0</v>
      </c>
      <c r="D30" s="97">
        <f t="shared" si="4"/>
        <v>0</v>
      </c>
      <c r="E30" s="96">
        <f t="shared" si="5"/>
        <v>0</v>
      </c>
      <c r="F30" s="77"/>
      <c r="G30" s="78"/>
      <c r="H30" s="77"/>
      <c r="I30" s="78"/>
      <c r="J30" s="77"/>
      <c r="K30" s="78"/>
      <c r="L30" s="80"/>
      <c r="M30" s="139">
        <v>24</v>
      </c>
      <c r="N30" s="638"/>
      <c r="O30" s="639"/>
      <c r="P30" s="640"/>
      <c r="Q30" s="641"/>
      <c r="R30" s="636"/>
      <c r="S30" s="637"/>
      <c r="T30" s="636"/>
      <c r="U30" s="637"/>
      <c r="V30" s="91"/>
      <c r="W30" s="92"/>
      <c r="X30" s="92"/>
      <c r="Y30" s="93"/>
      <c r="Z30" s="94"/>
      <c r="AA30" s="93"/>
      <c r="AB30" s="94"/>
      <c r="AC30" s="94"/>
      <c r="AD30" s="93"/>
      <c r="AE30" s="94"/>
      <c r="AF30" s="93"/>
      <c r="AG30" s="104">
        <f t="shared" si="0"/>
        <v>0</v>
      </c>
      <c r="AH30" s="139">
        <v>24</v>
      </c>
    </row>
    <row r="31" spans="1:34" ht="17.100000000000001" customHeight="1">
      <c r="A31" s="95">
        <f t="shared" si="1"/>
        <v>0</v>
      </c>
      <c r="B31" s="96">
        <f t="shared" si="2"/>
        <v>0</v>
      </c>
      <c r="C31" s="95">
        <f t="shared" si="3"/>
        <v>0</v>
      </c>
      <c r="D31" s="97">
        <f t="shared" si="4"/>
        <v>0</v>
      </c>
      <c r="E31" s="96">
        <f t="shared" si="5"/>
        <v>0</v>
      </c>
      <c r="F31" s="77"/>
      <c r="G31" s="78"/>
      <c r="H31" s="77"/>
      <c r="I31" s="78"/>
      <c r="J31" s="77"/>
      <c r="K31" s="78"/>
      <c r="L31" s="80"/>
      <c r="M31" s="139">
        <v>25</v>
      </c>
      <c r="N31" s="638"/>
      <c r="O31" s="639"/>
      <c r="P31" s="640"/>
      <c r="Q31" s="641"/>
      <c r="R31" s="636"/>
      <c r="S31" s="637"/>
      <c r="T31" s="636"/>
      <c r="U31" s="637"/>
      <c r="V31" s="91"/>
      <c r="W31" s="92"/>
      <c r="X31" s="92"/>
      <c r="Y31" s="93"/>
      <c r="Z31" s="94"/>
      <c r="AA31" s="93"/>
      <c r="AB31" s="94"/>
      <c r="AC31" s="94"/>
      <c r="AD31" s="93"/>
      <c r="AE31" s="94"/>
      <c r="AF31" s="93"/>
      <c r="AG31" s="104">
        <f t="shared" si="0"/>
        <v>0</v>
      </c>
      <c r="AH31" s="139">
        <v>25</v>
      </c>
    </row>
    <row r="32" spans="1:34" ht="17.100000000000001" customHeight="1">
      <c r="A32" s="95">
        <f t="shared" si="1"/>
        <v>0</v>
      </c>
      <c r="B32" s="96">
        <f t="shared" si="2"/>
        <v>0</v>
      </c>
      <c r="C32" s="95">
        <f t="shared" si="3"/>
        <v>0</v>
      </c>
      <c r="D32" s="97">
        <f t="shared" si="4"/>
        <v>0</v>
      </c>
      <c r="E32" s="96">
        <f t="shared" si="5"/>
        <v>0</v>
      </c>
      <c r="F32" s="77"/>
      <c r="G32" s="78"/>
      <c r="H32" s="77"/>
      <c r="I32" s="78"/>
      <c r="J32" s="77"/>
      <c r="K32" s="78"/>
      <c r="L32" s="80"/>
      <c r="M32" s="139">
        <v>26</v>
      </c>
      <c r="N32" s="638"/>
      <c r="O32" s="639"/>
      <c r="P32" s="640"/>
      <c r="Q32" s="641"/>
      <c r="R32" s="636"/>
      <c r="S32" s="637"/>
      <c r="T32" s="636"/>
      <c r="U32" s="637"/>
      <c r="V32" s="91"/>
      <c r="W32" s="92"/>
      <c r="X32" s="92"/>
      <c r="Y32" s="93"/>
      <c r="Z32" s="94"/>
      <c r="AA32" s="93"/>
      <c r="AB32" s="94"/>
      <c r="AC32" s="94"/>
      <c r="AD32" s="93"/>
      <c r="AE32" s="94"/>
      <c r="AF32" s="93"/>
      <c r="AG32" s="104">
        <f t="shared" si="0"/>
        <v>0</v>
      </c>
      <c r="AH32" s="139">
        <v>26</v>
      </c>
    </row>
    <row r="33" spans="1:34" ht="17.100000000000001" customHeight="1">
      <c r="A33" s="95">
        <f t="shared" si="1"/>
        <v>0</v>
      </c>
      <c r="B33" s="96">
        <f t="shared" si="2"/>
        <v>0</v>
      </c>
      <c r="C33" s="95">
        <f t="shared" si="3"/>
        <v>0</v>
      </c>
      <c r="D33" s="97">
        <f t="shared" si="4"/>
        <v>0</v>
      </c>
      <c r="E33" s="96">
        <f t="shared" si="5"/>
        <v>0</v>
      </c>
      <c r="F33" s="77"/>
      <c r="G33" s="78"/>
      <c r="H33" s="77"/>
      <c r="I33" s="78"/>
      <c r="J33" s="77"/>
      <c r="K33" s="78"/>
      <c r="L33" s="80"/>
      <c r="M33" s="139">
        <v>27</v>
      </c>
      <c r="N33" s="638"/>
      <c r="O33" s="639"/>
      <c r="P33" s="640"/>
      <c r="Q33" s="641"/>
      <c r="R33" s="636"/>
      <c r="S33" s="637"/>
      <c r="T33" s="636"/>
      <c r="U33" s="637"/>
      <c r="V33" s="91"/>
      <c r="W33" s="92"/>
      <c r="X33" s="92"/>
      <c r="Y33" s="93"/>
      <c r="Z33" s="94"/>
      <c r="AA33" s="93"/>
      <c r="AB33" s="94"/>
      <c r="AC33" s="94"/>
      <c r="AD33" s="93"/>
      <c r="AE33" s="94"/>
      <c r="AF33" s="93"/>
      <c r="AG33" s="104">
        <f t="shared" si="0"/>
        <v>0</v>
      </c>
      <c r="AH33" s="139">
        <v>27</v>
      </c>
    </row>
    <row r="34" spans="1:34" ht="17.100000000000001" customHeight="1">
      <c r="A34" s="95">
        <f t="shared" si="1"/>
        <v>0</v>
      </c>
      <c r="B34" s="96">
        <f t="shared" si="2"/>
        <v>0</v>
      </c>
      <c r="C34" s="95">
        <f t="shared" si="3"/>
        <v>0</v>
      </c>
      <c r="D34" s="97">
        <f t="shared" si="4"/>
        <v>0</v>
      </c>
      <c r="E34" s="96">
        <f t="shared" si="5"/>
        <v>0</v>
      </c>
      <c r="F34" s="77"/>
      <c r="G34" s="78"/>
      <c r="H34" s="77"/>
      <c r="I34" s="78"/>
      <c r="J34" s="77"/>
      <c r="K34" s="78"/>
      <c r="L34" s="80"/>
      <c r="M34" s="139">
        <v>28</v>
      </c>
      <c r="N34" s="638"/>
      <c r="O34" s="639"/>
      <c r="P34" s="640"/>
      <c r="Q34" s="641"/>
      <c r="R34" s="636"/>
      <c r="S34" s="637"/>
      <c r="T34" s="636"/>
      <c r="U34" s="637"/>
      <c r="V34" s="91"/>
      <c r="W34" s="92"/>
      <c r="X34" s="92"/>
      <c r="Y34" s="93"/>
      <c r="Z34" s="94"/>
      <c r="AA34" s="93"/>
      <c r="AB34" s="94"/>
      <c r="AC34" s="94"/>
      <c r="AD34" s="93"/>
      <c r="AE34" s="94"/>
      <c r="AF34" s="93"/>
      <c r="AG34" s="104">
        <f t="shared" si="0"/>
        <v>0</v>
      </c>
      <c r="AH34" s="139">
        <v>28</v>
      </c>
    </row>
    <row r="35" spans="1:34" ht="17.100000000000001" customHeight="1">
      <c r="A35" s="95">
        <f t="shared" si="1"/>
        <v>0</v>
      </c>
      <c r="B35" s="96">
        <f t="shared" si="2"/>
        <v>0</v>
      </c>
      <c r="C35" s="95">
        <f t="shared" si="3"/>
        <v>0</v>
      </c>
      <c r="D35" s="97">
        <f t="shared" si="4"/>
        <v>0</v>
      </c>
      <c r="E35" s="96">
        <f t="shared" si="5"/>
        <v>0</v>
      </c>
      <c r="F35" s="77"/>
      <c r="G35" s="78"/>
      <c r="H35" s="77"/>
      <c r="I35" s="78"/>
      <c r="J35" s="77"/>
      <c r="K35" s="78"/>
      <c r="L35" s="80"/>
      <c r="M35" s="139">
        <v>29</v>
      </c>
      <c r="N35" s="638"/>
      <c r="O35" s="639"/>
      <c r="P35" s="640"/>
      <c r="Q35" s="641"/>
      <c r="R35" s="636"/>
      <c r="S35" s="637"/>
      <c r="T35" s="636"/>
      <c r="U35" s="637"/>
      <c r="V35" s="91"/>
      <c r="W35" s="92"/>
      <c r="X35" s="92"/>
      <c r="Y35" s="93"/>
      <c r="Z35" s="94"/>
      <c r="AA35" s="93"/>
      <c r="AB35" s="94"/>
      <c r="AC35" s="94"/>
      <c r="AD35" s="93"/>
      <c r="AE35" s="94"/>
      <c r="AF35" s="93"/>
      <c r="AG35" s="104">
        <f t="shared" si="0"/>
        <v>0</v>
      </c>
      <c r="AH35" s="139">
        <v>29</v>
      </c>
    </row>
    <row r="36" spans="1:34" ht="17.100000000000001" customHeight="1">
      <c r="A36" s="95">
        <f t="shared" si="1"/>
        <v>0</v>
      </c>
      <c r="B36" s="96">
        <f t="shared" si="2"/>
        <v>0</v>
      </c>
      <c r="C36" s="95">
        <f t="shared" si="3"/>
        <v>0</v>
      </c>
      <c r="D36" s="97">
        <f t="shared" si="4"/>
        <v>0</v>
      </c>
      <c r="E36" s="96">
        <f t="shared" si="5"/>
        <v>0</v>
      </c>
      <c r="F36" s="77"/>
      <c r="G36" s="78"/>
      <c r="H36" s="77"/>
      <c r="I36" s="78"/>
      <c r="J36" s="77"/>
      <c r="K36" s="78"/>
      <c r="L36" s="80"/>
      <c r="M36" s="139">
        <v>30</v>
      </c>
      <c r="N36" s="638"/>
      <c r="O36" s="639"/>
      <c r="P36" s="640"/>
      <c r="Q36" s="641"/>
      <c r="R36" s="636"/>
      <c r="S36" s="637"/>
      <c r="T36" s="636"/>
      <c r="U36" s="637"/>
      <c r="V36" s="91"/>
      <c r="W36" s="92"/>
      <c r="X36" s="92"/>
      <c r="Y36" s="93"/>
      <c r="Z36" s="94"/>
      <c r="AA36" s="93"/>
      <c r="AB36" s="94"/>
      <c r="AC36" s="94"/>
      <c r="AD36" s="93"/>
      <c r="AE36" s="94"/>
      <c r="AF36" s="93"/>
      <c r="AG36" s="104">
        <f t="shared" si="0"/>
        <v>0</v>
      </c>
      <c r="AH36" s="139">
        <v>30</v>
      </c>
    </row>
    <row r="37" spans="1:34" ht="17.100000000000001" customHeight="1">
      <c r="A37" s="95">
        <f t="shared" si="1"/>
        <v>0</v>
      </c>
      <c r="B37" s="96">
        <f t="shared" si="2"/>
        <v>0</v>
      </c>
      <c r="C37" s="95">
        <f t="shared" si="3"/>
        <v>0</v>
      </c>
      <c r="D37" s="97">
        <f t="shared" si="4"/>
        <v>0</v>
      </c>
      <c r="E37" s="96">
        <f t="shared" si="5"/>
        <v>0</v>
      </c>
      <c r="F37" s="77"/>
      <c r="G37" s="78"/>
      <c r="H37" s="77"/>
      <c r="I37" s="78"/>
      <c r="J37" s="77"/>
      <c r="K37" s="78"/>
      <c r="L37" s="80"/>
      <c r="M37" s="139">
        <v>31</v>
      </c>
      <c r="N37" s="638"/>
      <c r="O37" s="639"/>
      <c r="P37" s="640"/>
      <c r="Q37" s="641"/>
      <c r="R37" s="636"/>
      <c r="S37" s="637"/>
      <c r="T37" s="636"/>
      <c r="U37" s="637"/>
      <c r="V37" s="91"/>
      <c r="W37" s="92"/>
      <c r="X37" s="92"/>
      <c r="Y37" s="93"/>
      <c r="Z37" s="94"/>
      <c r="AA37" s="93"/>
      <c r="AB37" s="94"/>
      <c r="AC37" s="94"/>
      <c r="AD37" s="93"/>
      <c r="AE37" s="94"/>
      <c r="AF37" s="93"/>
      <c r="AG37" s="104">
        <f t="shared" si="0"/>
        <v>0</v>
      </c>
      <c r="AH37" s="139">
        <v>31</v>
      </c>
    </row>
    <row r="38" spans="1:34" ht="17.100000000000001" customHeight="1">
      <c r="A38" s="95">
        <f t="shared" si="1"/>
        <v>0</v>
      </c>
      <c r="B38" s="96">
        <f t="shared" si="2"/>
        <v>0</v>
      </c>
      <c r="C38" s="95">
        <f t="shared" si="3"/>
        <v>0</v>
      </c>
      <c r="D38" s="97">
        <f t="shared" si="4"/>
        <v>0</v>
      </c>
      <c r="E38" s="96">
        <f t="shared" si="5"/>
        <v>0</v>
      </c>
      <c r="F38" s="77"/>
      <c r="G38" s="78"/>
      <c r="H38" s="77"/>
      <c r="I38" s="78"/>
      <c r="J38" s="77"/>
      <c r="K38" s="78"/>
      <c r="L38" s="80"/>
      <c r="M38" s="139">
        <v>32</v>
      </c>
      <c r="N38" s="638"/>
      <c r="O38" s="639"/>
      <c r="P38" s="640"/>
      <c r="Q38" s="641"/>
      <c r="R38" s="636"/>
      <c r="S38" s="637"/>
      <c r="T38" s="636"/>
      <c r="U38" s="637"/>
      <c r="V38" s="91"/>
      <c r="W38" s="92"/>
      <c r="X38" s="92"/>
      <c r="Y38" s="93"/>
      <c r="Z38" s="94"/>
      <c r="AA38" s="93"/>
      <c r="AB38" s="94"/>
      <c r="AC38" s="94"/>
      <c r="AD38" s="93"/>
      <c r="AE38" s="94"/>
      <c r="AF38" s="93"/>
      <c r="AG38" s="104">
        <f t="shared" si="0"/>
        <v>0</v>
      </c>
      <c r="AH38" s="139">
        <v>32</v>
      </c>
    </row>
    <row r="39" spans="1:34" ht="17.100000000000001" customHeight="1">
      <c r="A39" s="95">
        <f t="shared" si="1"/>
        <v>0</v>
      </c>
      <c r="B39" s="96">
        <f t="shared" si="2"/>
        <v>0</v>
      </c>
      <c r="C39" s="95">
        <f t="shared" si="3"/>
        <v>0</v>
      </c>
      <c r="D39" s="97">
        <f t="shared" si="4"/>
        <v>0</v>
      </c>
      <c r="E39" s="96">
        <f t="shared" si="5"/>
        <v>0</v>
      </c>
      <c r="F39" s="77"/>
      <c r="G39" s="78"/>
      <c r="H39" s="77"/>
      <c r="I39" s="78"/>
      <c r="J39" s="77"/>
      <c r="K39" s="78"/>
      <c r="L39" s="80"/>
      <c r="M39" s="139">
        <v>33</v>
      </c>
      <c r="N39" s="638"/>
      <c r="O39" s="639"/>
      <c r="P39" s="640"/>
      <c r="Q39" s="641"/>
      <c r="R39" s="636"/>
      <c r="S39" s="637"/>
      <c r="T39" s="636"/>
      <c r="U39" s="637"/>
      <c r="V39" s="91"/>
      <c r="W39" s="92"/>
      <c r="X39" s="92"/>
      <c r="Y39" s="93"/>
      <c r="Z39" s="94"/>
      <c r="AA39" s="93"/>
      <c r="AB39" s="94"/>
      <c r="AC39" s="94"/>
      <c r="AD39" s="93"/>
      <c r="AE39" s="94"/>
      <c r="AF39" s="93"/>
      <c r="AG39" s="104">
        <f t="shared" ref="AG39:AG56" si="6">COUNTIF(V39:AF39,1)</f>
        <v>0</v>
      </c>
      <c r="AH39" s="139">
        <v>33</v>
      </c>
    </row>
    <row r="40" spans="1:34" ht="17.100000000000001" customHeight="1">
      <c r="A40" s="95">
        <f t="shared" si="1"/>
        <v>0</v>
      </c>
      <c r="B40" s="96">
        <f t="shared" si="2"/>
        <v>0</v>
      </c>
      <c r="C40" s="95">
        <f t="shared" si="3"/>
        <v>0</v>
      </c>
      <c r="D40" s="97">
        <f t="shared" si="4"/>
        <v>0</v>
      </c>
      <c r="E40" s="96">
        <f t="shared" si="5"/>
        <v>0</v>
      </c>
      <c r="F40" s="77"/>
      <c r="G40" s="78"/>
      <c r="H40" s="77"/>
      <c r="I40" s="78"/>
      <c r="J40" s="77"/>
      <c r="K40" s="78"/>
      <c r="L40" s="80"/>
      <c r="M40" s="139">
        <v>34</v>
      </c>
      <c r="N40" s="638"/>
      <c r="O40" s="639"/>
      <c r="P40" s="640"/>
      <c r="Q40" s="641"/>
      <c r="R40" s="636"/>
      <c r="S40" s="637"/>
      <c r="T40" s="636"/>
      <c r="U40" s="637"/>
      <c r="V40" s="91"/>
      <c r="W40" s="92"/>
      <c r="X40" s="92"/>
      <c r="Y40" s="93"/>
      <c r="Z40" s="94"/>
      <c r="AA40" s="93"/>
      <c r="AB40" s="94"/>
      <c r="AC40" s="94"/>
      <c r="AD40" s="93"/>
      <c r="AE40" s="94"/>
      <c r="AF40" s="93"/>
      <c r="AG40" s="104">
        <f t="shared" si="6"/>
        <v>0</v>
      </c>
      <c r="AH40" s="139">
        <v>34</v>
      </c>
    </row>
    <row r="41" spans="1:34" ht="17.100000000000001" customHeight="1">
      <c r="A41" s="95">
        <f t="shared" si="1"/>
        <v>0</v>
      </c>
      <c r="B41" s="96">
        <f t="shared" si="2"/>
        <v>0</v>
      </c>
      <c r="C41" s="95">
        <f t="shared" si="3"/>
        <v>0</v>
      </c>
      <c r="D41" s="97">
        <f t="shared" si="4"/>
        <v>0</v>
      </c>
      <c r="E41" s="96">
        <f t="shared" si="5"/>
        <v>0</v>
      </c>
      <c r="F41" s="77"/>
      <c r="G41" s="78"/>
      <c r="H41" s="77"/>
      <c r="I41" s="78"/>
      <c r="J41" s="77"/>
      <c r="K41" s="78"/>
      <c r="L41" s="80"/>
      <c r="M41" s="139">
        <v>35</v>
      </c>
      <c r="N41" s="638"/>
      <c r="O41" s="639"/>
      <c r="P41" s="640"/>
      <c r="Q41" s="641"/>
      <c r="R41" s="636"/>
      <c r="S41" s="637"/>
      <c r="T41" s="636"/>
      <c r="U41" s="637"/>
      <c r="V41" s="91"/>
      <c r="W41" s="92"/>
      <c r="X41" s="92"/>
      <c r="Y41" s="93"/>
      <c r="Z41" s="94"/>
      <c r="AA41" s="93"/>
      <c r="AB41" s="94"/>
      <c r="AC41" s="94"/>
      <c r="AD41" s="93"/>
      <c r="AE41" s="94"/>
      <c r="AF41" s="93"/>
      <c r="AG41" s="104">
        <f t="shared" si="6"/>
        <v>0</v>
      </c>
      <c r="AH41" s="139">
        <v>35</v>
      </c>
    </row>
    <row r="42" spans="1:34" ht="17.100000000000001" customHeight="1">
      <c r="A42" s="95">
        <f t="shared" si="1"/>
        <v>0</v>
      </c>
      <c r="B42" s="96">
        <f t="shared" si="2"/>
        <v>0</v>
      </c>
      <c r="C42" s="95">
        <f t="shared" si="3"/>
        <v>0</v>
      </c>
      <c r="D42" s="97">
        <f t="shared" si="4"/>
        <v>0</v>
      </c>
      <c r="E42" s="96">
        <f t="shared" si="5"/>
        <v>0</v>
      </c>
      <c r="F42" s="77"/>
      <c r="G42" s="78"/>
      <c r="H42" s="77"/>
      <c r="I42" s="78"/>
      <c r="J42" s="77"/>
      <c r="K42" s="78"/>
      <c r="L42" s="80"/>
      <c r="M42" s="139">
        <v>36</v>
      </c>
      <c r="N42" s="638"/>
      <c r="O42" s="639"/>
      <c r="P42" s="640"/>
      <c r="Q42" s="641"/>
      <c r="R42" s="636"/>
      <c r="S42" s="637"/>
      <c r="T42" s="636"/>
      <c r="U42" s="637"/>
      <c r="V42" s="91"/>
      <c r="W42" s="92"/>
      <c r="X42" s="92"/>
      <c r="Y42" s="93"/>
      <c r="Z42" s="94"/>
      <c r="AA42" s="93"/>
      <c r="AB42" s="94"/>
      <c r="AC42" s="94"/>
      <c r="AD42" s="93"/>
      <c r="AE42" s="94"/>
      <c r="AF42" s="93"/>
      <c r="AG42" s="104">
        <f t="shared" si="6"/>
        <v>0</v>
      </c>
      <c r="AH42" s="139">
        <v>36</v>
      </c>
    </row>
    <row r="43" spans="1:34" ht="17.100000000000001" customHeight="1">
      <c r="A43" s="95">
        <f t="shared" si="1"/>
        <v>0</v>
      </c>
      <c r="B43" s="96">
        <f t="shared" si="2"/>
        <v>0</v>
      </c>
      <c r="C43" s="95">
        <f t="shared" si="3"/>
        <v>0</v>
      </c>
      <c r="D43" s="97">
        <f t="shared" si="4"/>
        <v>0</v>
      </c>
      <c r="E43" s="96">
        <f t="shared" si="5"/>
        <v>0</v>
      </c>
      <c r="F43" s="77"/>
      <c r="G43" s="78"/>
      <c r="H43" s="77"/>
      <c r="I43" s="78"/>
      <c r="J43" s="77"/>
      <c r="K43" s="78"/>
      <c r="L43" s="80"/>
      <c r="M43" s="139">
        <v>37</v>
      </c>
      <c r="N43" s="638"/>
      <c r="O43" s="639"/>
      <c r="P43" s="640"/>
      <c r="Q43" s="641"/>
      <c r="R43" s="636"/>
      <c r="S43" s="637"/>
      <c r="T43" s="636"/>
      <c r="U43" s="637"/>
      <c r="V43" s="91"/>
      <c r="W43" s="92"/>
      <c r="X43" s="92"/>
      <c r="Y43" s="93"/>
      <c r="Z43" s="94"/>
      <c r="AA43" s="93"/>
      <c r="AB43" s="94"/>
      <c r="AC43" s="94"/>
      <c r="AD43" s="93"/>
      <c r="AE43" s="94"/>
      <c r="AF43" s="93"/>
      <c r="AG43" s="104">
        <f t="shared" si="6"/>
        <v>0</v>
      </c>
      <c r="AH43" s="139">
        <v>37</v>
      </c>
    </row>
    <row r="44" spans="1:34" ht="17.100000000000001" customHeight="1">
      <c r="A44" s="95">
        <f t="shared" si="1"/>
        <v>0</v>
      </c>
      <c r="B44" s="96">
        <f t="shared" si="2"/>
        <v>0</v>
      </c>
      <c r="C44" s="95">
        <f t="shared" si="3"/>
        <v>0</v>
      </c>
      <c r="D44" s="97">
        <f t="shared" si="4"/>
        <v>0</v>
      </c>
      <c r="E44" s="96">
        <f t="shared" si="5"/>
        <v>0</v>
      </c>
      <c r="F44" s="77"/>
      <c r="G44" s="78"/>
      <c r="H44" s="77"/>
      <c r="I44" s="78"/>
      <c r="J44" s="77"/>
      <c r="K44" s="78"/>
      <c r="L44" s="80"/>
      <c r="M44" s="139">
        <v>38</v>
      </c>
      <c r="N44" s="638"/>
      <c r="O44" s="639"/>
      <c r="P44" s="640"/>
      <c r="Q44" s="641"/>
      <c r="R44" s="636"/>
      <c r="S44" s="637"/>
      <c r="T44" s="636"/>
      <c r="U44" s="637"/>
      <c r="V44" s="91"/>
      <c r="W44" s="92"/>
      <c r="X44" s="92"/>
      <c r="Y44" s="93"/>
      <c r="Z44" s="94"/>
      <c r="AA44" s="93"/>
      <c r="AB44" s="94"/>
      <c r="AC44" s="94"/>
      <c r="AD44" s="93"/>
      <c r="AE44" s="94"/>
      <c r="AF44" s="93"/>
      <c r="AG44" s="104">
        <f t="shared" si="6"/>
        <v>0</v>
      </c>
      <c r="AH44" s="139">
        <v>38</v>
      </c>
    </row>
    <row r="45" spans="1:34" ht="17.100000000000001" customHeight="1">
      <c r="A45" s="95">
        <f t="shared" si="1"/>
        <v>0</v>
      </c>
      <c r="B45" s="96">
        <f t="shared" si="2"/>
        <v>0</v>
      </c>
      <c r="C45" s="95">
        <f t="shared" si="3"/>
        <v>0</v>
      </c>
      <c r="D45" s="97">
        <f t="shared" si="4"/>
        <v>0</v>
      </c>
      <c r="E45" s="96">
        <f t="shared" si="5"/>
        <v>0</v>
      </c>
      <c r="F45" s="77"/>
      <c r="G45" s="78"/>
      <c r="H45" s="77"/>
      <c r="I45" s="78"/>
      <c r="J45" s="77"/>
      <c r="K45" s="78"/>
      <c r="L45" s="80"/>
      <c r="M45" s="139">
        <v>39</v>
      </c>
      <c r="N45" s="638"/>
      <c r="O45" s="639"/>
      <c r="P45" s="640"/>
      <c r="Q45" s="641"/>
      <c r="R45" s="636"/>
      <c r="S45" s="637"/>
      <c r="T45" s="636"/>
      <c r="U45" s="637"/>
      <c r="V45" s="91"/>
      <c r="W45" s="92"/>
      <c r="X45" s="92"/>
      <c r="Y45" s="93"/>
      <c r="Z45" s="94"/>
      <c r="AA45" s="93"/>
      <c r="AB45" s="94"/>
      <c r="AC45" s="94"/>
      <c r="AD45" s="93"/>
      <c r="AE45" s="94"/>
      <c r="AF45" s="93"/>
      <c r="AG45" s="104">
        <f t="shared" si="6"/>
        <v>0</v>
      </c>
      <c r="AH45" s="139">
        <v>39</v>
      </c>
    </row>
    <row r="46" spans="1:34" ht="17.100000000000001" customHeight="1">
      <c r="A46" s="95">
        <f t="shared" si="1"/>
        <v>0</v>
      </c>
      <c r="B46" s="96">
        <f t="shared" si="2"/>
        <v>0</v>
      </c>
      <c r="C46" s="95">
        <f t="shared" si="3"/>
        <v>0</v>
      </c>
      <c r="D46" s="97">
        <f t="shared" si="4"/>
        <v>0</v>
      </c>
      <c r="E46" s="96">
        <f t="shared" si="5"/>
        <v>0</v>
      </c>
      <c r="F46" s="77"/>
      <c r="G46" s="78"/>
      <c r="H46" s="77"/>
      <c r="I46" s="78"/>
      <c r="J46" s="77"/>
      <c r="K46" s="78"/>
      <c r="L46" s="80"/>
      <c r="M46" s="139">
        <v>40</v>
      </c>
      <c r="N46" s="638"/>
      <c r="O46" s="639"/>
      <c r="P46" s="640"/>
      <c r="Q46" s="641"/>
      <c r="R46" s="636"/>
      <c r="S46" s="637"/>
      <c r="T46" s="636"/>
      <c r="U46" s="637"/>
      <c r="V46" s="91"/>
      <c r="W46" s="92"/>
      <c r="X46" s="92"/>
      <c r="Y46" s="93"/>
      <c r="Z46" s="94"/>
      <c r="AA46" s="93"/>
      <c r="AB46" s="94"/>
      <c r="AC46" s="94"/>
      <c r="AD46" s="93"/>
      <c r="AE46" s="94"/>
      <c r="AF46" s="93"/>
      <c r="AG46" s="104">
        <f t="shared" si="6"/>
        <v>0</v>
      </c>
      <c r="AH46" s="139">
        <v>40</v>
      </c>
    </row>
    <row r="47" spans="1:34" ht="17.100000000000001" customHeight="1">
      <c r="A47" s="95">
        <f t="shared" si="1"/>
        <v>0</v>
      </c>
      <c r="B47" s="96">
        <f t="shared" si="2"/>
        <v>0</v>
      </c>
      <c r="C47" s="95">
        <f t="shared" si="3"/>
        <v>0</v>
      </c>
      <c r="D47" s="97">
        <f t="shared" si="4"/>
        <v>0</v>
      </c>
      <c r="E47" s="96">
        <f t="shared" si="5"/>
        <v>0</v>
      </c>
      <c r="F47" s="77"/>
      <c r="G47" s="78"/>
      <c r="H47" s="77"/>
      <c r="I47" s="78"/>
      <c r="J47" s="77"/>
      <c r="K47" s="78"/>
      <c r="L47" s="80"/>
      <c r="M47" s="139">
        <v>41</v>
      </c>
      <c r="N47" s="638"/>
      <c r="O47" s="639"/>
      <c r="P47" s="640"/>
      <c r="Q47" s="641"/>
      <c r="R47" s="636"/>
      <c r="S47" s="637"/>
      <c r="T47" s="636"/>
      <c r="U47" s="637"/>
      <c r="V47" s="91"/>
      <c r="W47" s="92"/>
      <c r="X47" s="92"/>
      <c r="Y47" s="93"/>
      <c r="Z47" s="94"/>
      <c r="AA47" s="93"/>
      <c r="AB47" s="94"/>
      <c r="AC47" s="94"/>
      <c r="AD47" s="93"/>
      <c r="AE47" s="94"/>
      <c r="AF47" s="93"/>
      <c r="AG47" s="104">
        <f t="shared" si="6"/>
        <v>0</v>
      </c>
      <c r="AH47" s="139">
        <v>41</v>
      </c>
    </row>
    <row r="48" spans="1:34" ht="17.100000000000001" customHeight="1">
      <c r="A48" s="95">
        <f t="shared" si="1"/>
        <v>0</v>
      </c>
      <c r="B48" s="96">
        <f t="shared" si="2"/>
        <v>0</v>
      </c>
      <c r="C48" s="95">
        <f t="shared" si="3"/>
        <v>0</v>
      </c>
      <c r="D48" s="97">
        <f t="shared" si="4"/>
        <v>0</v>
      </c>
      <c r="E48" s="96">
        <f t="shared" si="5"/>
        <v>0</v>
      </c>
      <c r="F48" s="77"/>
      <c r="G48" s="78"/>
      <c r="H48" s="77"/>
      <c r="I48" s="78"/>
      <c r="J48" s="77"/>
      <c r="K48" s="78"/>
      <c r="L48" s="80"/>
      <c r="M48" s="139">
        <v>42</v>
      </c>
      <c r="N48" s="638"/>
      <c r="O48" s="639"/>
      <c r="P48" s="640"/>
      <c r="Q48" s="641"/>
      <c r="R48" s="636"/>
      <c r="S48" s="637"/>
      <c r="T48" s="636"/>
      <c r="U48" s="637"/>
      <c r="V48" s="91"/>
      <c r="W48" s="92"/>
      <c r="X48" s="92"/>
      <c r="Y48" s="93"/>
      <c r="Z48" s="94"/>
      <c r="AA48" s="93"/>
      <c r="AB48" s="94"/>
      <c r="AC48" s="94"/>
      <c r="AD48" s="93"/>
      <c r="AE48" s="94"/>
      <c r="AF48" s="93"/>
      <c r="AG48" s="104">
        <f t="shared" si="6"/>
        <v>0</v>
      </c>
      <c r="AH48" s="139">
        <v>42</v>
      </c>
    </row>
    <row r="49" spans="1:34" ht="17.100000000000001" customHeight="1">
      <c r="A49" s="95">
        <f t="shared" si="1"/>
        <v>0</v>
      </c>
      <c r="B49" s="96">
        <f t="shared" si="2"/>
        <v>0</v>
      </c>
      <c r="C49" s="95">
        <f t="shared" si="3"/>
        <v>0</v>
      </c>
      <c r="D49" s="97">
        <f t="shared" si="4"/>
        <v>0</v>
      </c>
      <c r="E49" s="96">
        <f t="shared" si="5"/>
        <v>0</v>
      </c>
      <c r="F49" s="77"/>
      <c r="G49" s="78"/>
      <c r="H49" s="77"/>
      <c r="I49" s="78"/>
      <c r="J49" s="77"/>
      <c r="K49" s="78"/>
      <c r="L49" s="80"/>
      <c r="M49" s="139">
        <v>43</v>
      </c>
      <c r="N49" s="638"/>
      <c r="O49" s="639"/>
      <c r="P49" s="640"/>
      <c r="Q49" s="641"/>
      <c r="R49" s="636"/>
      <c r="S49" s="637"/>
      <c r="T49" s="636"/>
      <c r="U49" s="637"/>
      <c r="V49" s="91"/>
      <c r="W49" s="92"/>
      <c r="X49" s="92"/>
      <c r="Y49" s="93"/>
      <c r="Z49" s="94"/>
      <c r="AA49" s="93"/>
      <c r="AB49" s="94"/>
      <c r="AC49" s="94"/>
      <c r="AD49" s="93"/>
      <c r="AE49" s="94"/>
      <c r="AF49" s="93"/>
      <c r="AG49" s="104">
        <f t="shared" si="6"/>
        <v>0</v>
      </c>
      <c r="AH49" s="139">
        <v>43</v>
      </c>
    </row>
    <row r="50" spans="1:34" ht="17.100000000000001" customHeight="1">
      <c r="A50" s="95">
        <f t="shared" si="1"/>
        <v>0</v>
      </c>
      <c r="B50" s="96">
        <f t="shared" si="2"/>
        <v>0</v>
      </c>
      <c r="C50" s="95">
        <f t="shared" si="3"/>
        <v>0</v>
      </c>
      <c r="D50" s="97">
        <f t="shared" si="4"/>
        <v>0</v>
      </c>
      <c r="E50" s="96">
        <f t="shared" si="5"/>
        <v>0</v>
      </c>
      <c r="F50" s="77"/>
      <c r="G50" s="78"/>
      <c r="H50" s="77"/>
      <c r="I50" s="78"/>
      <c r="J50" s="77"/>
      <c r="K50" s="78"/>
      <c r="L50" s="80"/>
      <c r="M50" s="139">
        <v>44</v>
      </c>
      <c r="N50" s="638"/>
      <c r="O50" s="639"/>
      <c r="P50" s="640"/>
      <c r="Q50" s="641"/>
      <c r="R50" s="636"/>
      <c r="S50" s="637"/>
      <c r="T50" s="636"/>
      <c r="U50" s="637"/>
      <c r="V50" s="91"/>
      <c r="W50" s="92"/>
      <c r="X50" s="92"/>
      <c r="Y50" s="93"/>
      <c r="Z50" s="94"/>
      <c r="AA50" s="93"/>
      <c r="AB50" s="94"/>
      <c r="AC50" s="94"/>
      <c r="AD50" s="93"/>
      <c r="AE50" s="94"/>
      <c r="AF50" s="93"/>
      <c r="AG50" s="104">
        <f t="shared" si="6"/>
        <v>0</v>
      </c>
      <c r="AH50" s="139">
        <v>44</v>
      </c>
    </row>
    <row r="51" spans="1:34" ht="17.100000000000001" customHeight="1">
      <c r="A51" s="95">
        <f t="shared" si="1"/>
        <v>0</v>
      </c>
      <c r="B51" s="96">
        <f t="shared" si="2"/>
        <v>0</v>
      </c>
      <c r="C51" s="95">
        <f t="shared" si="3"/>
        <v>0</v>
      </c>
      <c r="D51" s="97">
        <f t="shared" si="4"/>
        <v>0</v>
      </c>
      <c r="E51" s="96">
        <f t="shared" si="5"/>
        <v>0</v>
      </c>
      <c r="F51" s="77"/>
      <c r="G51" s="78"/>
      <c r="H51" s="77"/>
      <c r="I51" s="78"/>
      <c r="J51" s="77"/>
      <c r="K51" s="78"/>
      <c r="L51" s="80"/>
      <c r="M51" s="139">
        <v>45</v>
      </c>
      <c r="N51" s="638"/>
      <c r="O51" s="639"/>
      <c r="P51" s="640"/>
      <c r="Q51" s="641"/>
      <c r="R51" s="636"/>
      <c r="S51" s="637"/>
      <c r="T51" s="636"/>
      <c r="U51" s="637"/>
      <c r="V51" s="91"/>
      <c r="W51" s="92"/>
      <c r="X51" s="92"/>
      <c r="Y51" s="93"/>
      <c r="Z51" s="94"/>
      <c r="AA51" s="93"/>
      <c r="AB51" s="94"/>
      <c r="AC51" s="94"/>
      <c r="AD51" s="93"/>
      <c r="AE51" s="94"/>
      <c r="AF51" s="93"/>
      <c r="AG51" s="104">
        <f t="shared" si="6"/>
        <v>0</v>
      </c>
      <c r="AH51" s="139">
        <v>45</v>
      </c>
    </row>
    <row r="52" spans="1:34" ht="17.100000000000001" customHeight="1">
      <c r="A52" s="95">
        <f t="shared" si="1"/>
        <v>0</v>
      </c>
      <c r="B52" s="96">
        <f t="shared" si="2"/>
        <v>0</v>
      </c>
      <c r="C52" s="95">
        <f t="shared" si="3"/>
        <v>0</v>
      </c>
      <c r="D52" s="97">
        <f t="shared" si="4"/>
        <v>0</v>
      </c>
      <c r="E52" s="96">
        <f t="shared" si="5"/>
        <v>0</v>
      </c>
      <c r="F52" s="77"/>
      <c r="G52" s="78"/>
      <c r="H52" s="77"/>
      <c r="I52" s="78"/>
      <c r="J52" s="77"/>
      <c r="K52" s="78"/>
      <c r="L52" s="80"/>
      <c r="M52" s="139">
        <v>46</v>
      </c>
      <c r="N52" s="638"/>
      <c r="O52" s="639"/>
      <c r="P52" s="640"/>
      <c r="Q52" s="641"/>
      <c r="R52" s="636"/>
      <c r="S52" s="637"/>
      <c r="T52" s="636"/>
      <c r="U52" s="637"/>
      <c r="V52" s="91"/>
      <c r="W52" s="92"/>
      <c r="X52" s="92"/>
      <c r="Y52" s="93"/>
      <c r="Z52" s="94"/>
      <c r="AA52" s="93"/>
      <c r="AB52" s="94"/>
      <c r="AC52" s="94"/>
      <c r="AD52" s="93"/>
      <c r="AE52" s="94"/>
      <c r="AF52" s="93"/>
      <c r="AG52" s="104">
        <f t="shared" si="6"/>
        <v>0</v>
      </c>
      <c r="AH52" s="139">
        <v>46</v>
      </c>
    </row>
    <row r="53" spans="1:34" ht="17.100000000000001" customHeight="1">
      <c r="A53" s="95">
        <f t="shared" si="1"/>
        <v>0</v>
      </c>
      <c r="B53" s="96">
        <f t="shared" si="2"/>
        <v>0</v>
      </c>
      <c r="C53" s="95">
        <f t="shared" si="3"/>
        <v>0</v>
      </c>
      <c r="D53" s="97">
        <f t="shared" si="4"/>
        <v>0</v>
      </c>
      <c r="E53" s="96">
        <f t="shared" si="5"/>
        <v>0</v>
      </c>
      <c r="F53" s="77"/>
      <c r="G53" s="78"/>
      <c r="H53" s="77"/>
      <c r="I53" s="78"/>
      <c r="J53" s="77"/>
      <c r="K53" s="78"/>
      <c r="L53" s="80"/>
      <c r="M53" s="139">
        <v>47</v>
      </c>
      <c r="N53" s="638"/>
      <c r="O53" s="639"/>
      <c r="P53" s="640"/>
      <c r="Q53" s="641"/>
      <c r="R53" s="636"/>
      <c r="S53" s="637"/>
      <c r="T53" s="636"/>
      <c r="U53" s="637"/>
      <c r="V53" s="91"/>
      <c r="W53" s="92"/>
      <c r="X53" s="92"/>
      <c r="Y53" s="93"/>
      <c r="Z53" s="94"/>
      <c r="AA53" s="93"/>
      <c r="AB53" s="94"/>
      <c r="AC53" s="94"/>
      <c r="AD53" s="93"/>
      <c r="AE53" s="94"/>
      <c r="AF53" s="93"/>
      <c r="AG53" s="104">
        <f t="shared" si="6"/>
        <v>0</v>
      </c>
      <c r="AH53" s="139">
        <v>47</v>
      </c>
    </row>
    <row r="54" spans="1:34" ht="17.100000000000001" customHeight="1">
      <c r="A54" s="95">
        <f t="shared" si="1"/>
        <v>0</v>
      </c>
      <c r="B54" s="96">
        <f t="shared" si="2"/>
        <v>0</v>
      </c>
      <c r="C54" s="95">
        <f t="shared" si="3"/>
        <v>0</v>
      </c>
      <c r="D54" s="97">
        <f t="shared" si="4"/>
        <v>0</v>
      </c>
      <c r="E54" s="96">
        <f t="shared" si="5"/>
        <v>0</v>
      </c>
      <c r="F54" s="77"/>
      <c r="G54" s="78"/>
      <c r="H54" s="77"/>
      <c r="I54" s="78"/>
      <c r="J54" s="77"/>
      <c r="K54" s="78"/>
      <c r="L54" s="80"/>
      <c r="M54" s="139">
        <v>48</v>
      </c>
      <c r="N54" s="638"/>
      <c r="O54" s="639"/>
      <c r="P54" s="640"/>
      <c r="Q54" s="641"/>
      <c r="R54" s="636"/>
      <c r="S54" s="637"/>
      <c r="T54" s="636"/>
      <c r="U54" s="637"/>
      <c r="V54" s="91"/>
      <c r="W54" s="92"/>
      <c r="X54" s="92"/>
      <c r="Y54" s="93"/>
      <c r="Z54" s="94"/>
      <c r="AA54" s="93"/>
      <c r="AB54" s="94"/>
      <c r="AC54" s="94"/>
      <c r="AD54" s="93"/>
      <c r="AE54" s="94"/>
      <c r="AF54" s="93"/>
      <c r="AG54" s="104">
        <f t="shared" si="6"/>
        <v>0</v>
      </c>
      <c r="AH54" s="139">
        <v>48</v>
      </c>
    </row>
    <row r="55" spans="1:34" ht="17.100000000000001" customHeight="1">
      <c r="A55" s="95">
        <f t="shared" si="1"/>
        <v>0</v>
      </c>
      <c r="B55" s="96">
        <f t="shared" si="2"/>
        <v>0</v>
      </c>
      <c r="C55" s="95">
        <f t="shared" si="3"/>
        <v>0</v>
      </c>
      <c r="D55" s="97">
        <f t="shared" si="4"/>
        <v>0</v>
      </c>
      <c r="E55" s="96">
        <f t="shared" si="5"/>
        <v>0</v>
      </c>
      <c r="F55" s="77"/>
      <c r="G55" s="78"/>
      <c r="H55" s="77"/>
      <c r="I55" s="78"/>
      <c r="J55" s="77"/>
      <c r="K55" s="78"/>
      <c r="L55" s="80"/>
      <c r="M55" s="139">
        <v>49</v>
      </c>
      <c r="N55" s="638"/>
      <c r="O55" s="639"/>
      <c r="P55" s="640"/>
      <c r="Q55" s="641"/>
      <c r="R55" s="636"/>
      <c r="S55" s="637"/>
      <c r="T55" s="636"/>
      <c r="U55" s="637"/>
      <c r="V55" s="91"/>
      <c r="W55" s="92"/>
      <c r="X55" s="92"/>
      <c r="Y55" s="93"/>
      <c r="Z55" s="94"/>
      <c r="AA55" s="93"/>
      <c r="AB55" s="94"/>
      <c r="AC55" s="94"/>
      <c r="AD55" s="93"/>
      <c r="AE55" s="94"/>
      <c r="AF55" s="93"/>
      <c r="AG55" s="104">
        <f t="shared" si="6"/>
        <v>0</v>
      </c>
      <c r="AH55" s="139">
        <v>49</v>
      </c>
    </row>
    <row r="56" spans="1:34" ht="17.100000000000001" customHeight="1">
      <c r="A56" s="95">
        <f t="shared" si="1"/>
        <v>0</v>
      </c>
      <c r="B56" s="96">
        <f t="shared" si="2"/>
        <v>0</v>
      </c>
      <c r="C56" s="95">
        <f t="shared" si="3"/>
        <v>0</v>
      </c>
      <c r="D56" s="97">
        <f t="shared" si="4"/>
        <v>0</v>
      </c>
      <c r="E56" s="96">
        <f t="shared" si="5"/>
        <v>0</v>
      </c>
      <c r="F56" s="77"/>
      <c r="G56" s="78"/>
      <c r="H56" s="77"/>
      <c r="I56" s="78"/>
      <c r="J56" s="77"/>
      <c r="K56" s="78"/>
      <c r="L56" s="80"/>
      <c r="M56" s="139">
        <v>50</v>
      </c>
      <c r="N56" s="638"/>
      <c r="O56" s="639"/>
      <c r="P56" s="640"/>
      <c r="Q56" s="641"/>
      <c r="R56" s="636"/>
      <c r="S56" s="637"/>
      <c r="T56" s="636"/>
      <c r="U56" s="637"/>
      <c r="V56" s="91"/>
      <c r="W56" s="92"/>
      <c r="X56" s="92"/>
      <c r="Y56" s="93"/>
      <c r="Z56" s="94"/>
      <c r="AA56" s="93"/>
      <c r="AB56" s="94"/>
      <c r="AC56" s="94"/>
      <c r="AD56" s="93"/>
      <c r="AE56" s="94"/>
      <c r="AF56" s="93"/>
      <c r="AG56" s="104">
        <f t="shared" si="6"/>
        <v>0</v>
      </c>
      <c r="AH56" s="139">
        <v>50</v>
      </c>
    </row>
    <row r="57" spans="1:34" s="4" customFormat="1" ht="17.100000000000001" customHeight="1">
      <c r="T57" s="4" t="s">
        <v>20</v>
      </c>
      <c r="U57" s="5"/>
      <c r="V57" s="148">
        <f>COUNT(V7:V56)</f>
        <v>0</v>
      </c>
      <c r="W57" s="149">
        <f t="shared" ref="W57:AF57" si="7">COUNT(W7:W56)</f>
        <v>0</v>
      </c>
      <c r="X57" s="150">
        <f t="shared" si="7"/>
        <v>0</v>
      </c>
      <c r="Y57" s="148">
        <f t="shared" si="7"/>
        <v>0</v>
      </c>
      <c r="Z57" s="150">
        <f t="shared" si="7"/>
        <v>0</v>
      </c>
      <c r="AA57" s="148">
        <f t="shared" si="7"/>
        <v>0</v>
      </c>
      <c r="AB57" s="149">
        <f t="shared" si="7"/>
        <v>0</v>
      </c>
      <c r="AC57" s="150">
        <f t="shared" si="7"/>
        <v>0</v>
      </c>
      <c r="AD57" s="148">
        <f t="shared" si="7"/>
        <v>0</v>
      </c>
      <c r="AE57" s="150">
        <f t="shared" si="7"/>
        <v>0</v>
      </c>
      <c r="AF57" s="104">
        <f t="shared" si="7"/>
        <v>0</v>
      </c>
    </row>
    <row r="58" spans="1:34" s="4" customFormat="1" ht="17.100000000000001" customHeight="1" thickBot="1">
      <c r="Q58"/>
    </row>
    <row r="59" spans="1:34" s="4" customFormat="1" ht="17.100000000000001" customHeight="1">
      <c r="A59" s="530" t="s">
        <v>26</v>
      </c>
      <c r="B59" s="524"/>
      <c r="C59" s="524"/>
      <c r="D59" s="524"/>
      <c r="E59" s="524"/>
      <c r="F59" s="524"/>
      <c r="G59" s="524"/>
      <c r="H59" s="524" t="s">
        <v>29</v>
      </c>
      <c r="I59" s="524"/>
      <c r="J59" s="524"/>
      <c r="K59" s="524"/>
      <c r="L59" s="524"/>
      <c r="M59" s="524"/>
      <c r="N59" s="524" t="s">
        <v>30</v>
      </c>
      <c r="O59" s="524"/>
      <c r="P59" s="533"/>
      <c r="Q59"/>
      <c r="T59" s="646" t="s">
        <v>46</v>
      </c>
      <c r="U59" s="665"/>
      <c r="V59" s="645" t="s">
        <v>157</v>
      </c>
      <c r="W59" s="645"/>
      <c r="X59" s="645"/>
      <c r="Y59" s="645"/>
      <c r="Z59" s="667" t="s">
        <v>19</v>
      </c>
      <c r="AA59" s="667"/>
      <c r="AB59" s="667"/>
      <c r="AC59" s="666" t="s">
        <v>156</v>
      </c>
      <c r="AD59" s="666"/>
      <c r="AE59" s="666" t="s">
        <v>158</v>
      </c>
      <c r="AF59" s="666"/>
      <c r="AG59" s="666" t="s">
        <v>20</v>
      </c>
      <c r="AH59" s="153"/>
    </row>
    <row r="60" spans="1:34" s="4" customFormat="1" ht="17.100000000000001" customHeight="1">
      <c r="A60" s="536" t="s">
        <v>27</v>
      </c>
      <c r="B60" s="528"/>
      <c r="C60" s="527" t="s">
        <v>28</v>
      </c>
      <c r="D60" s="528"/>
      <c r="E60" s="527" t="s">
        <v>20</v>
      </c>
      <c r="F60" s="537"/>
      <c r="G60" s="528"/>
      <c r="H60" s="527" t="s">
        <v>27</v>
      </c>
      <c r="I60" s="528"/>
      <c r="J60" s="527" t="s">
        <v>28</v>
      </c>
      <c r="K60" s="528"/>
      <c r="L60" s="529" t="s">
        <v>20</v>
      </c>
      <c r="M60" s="529"/>
      <c r="N60" s="143" t="s">
        <v>27</v>
      </c>
      <c r="O60" s="143" t="s">
        <v>28</v>
      </c>
      <c r="P60" s="147" t="s">
        <v>20</v>
      </c>
      <c r="Q60"/>
      <c r="T60" s="155"/>
      <c r="U60" s="76" t="s">
        <v>16</v>
      </c>
      <c r="V60" s="645"/>
      <c r="W60" s="645"/>
      <c r="X60" s="645"/>
      <c r="Y60" s="645"/>
      <c r="Z60" s="667"/>
      <c r="AA60" s="667"/>
      <c r="AB60" s="667"/>
      <c r="AC60" s="81">
        <v>100</v>
      </c>
      <c r="AD60" s="151">
        <v>200</v>
      </c>
      <c r="AE60" s="81">
        <v>100</v>
      </c>
      <c r="AF60" s="151">
        <v>200</v>
      </c>
      <c r="AG60" s="666"/>
      <c r="AH60" s="154"/>
    </row>
    <row r="61" spans="1:34" s="4" customFormat="1" ht="17.100000000000001" customHeight="1">
      <c r="A61" s="531">
        <f>COUNTIF($L$7:$L$56,1)</f>
        <v>0</v>
      </c>
      <c r="B61" s="518"/>
      <c r="C61" s="518">
        <f>COUNTIF($L$7:$L$56,2)</f>
        <v>0</v>
      </c>
      <c r="D61" s="518"/>
      <c r="E61" s="518">
        <f>SUM(A61:D62)</f>
        <v>0</v>
      </c>
      <c r="F61" s="518"/>
      <c r="G61" s="518"/>
      <c r="H61" s="518">
        <f>SUMIFS($AG$7:$AG$56,$L$7:$L$56,1)</f>
        <v>0</v>
      </c>
      <c r="I61" s="518"/>
      <c r="J61" s="518">
        <f>SUMIFS($AG$7:$AG$56,$L$7:$L$56,2)</f>
        <v>0</v>
      </c>
      <c r="K61" s="518"/>
      <c r="L61" s="518">
        <f>SUM(H61:K62)</f>
        <v>0</v>
      </c>
      <c r="M61" s="518"/>
      <c r="N61" s="518">
        <f>SUMIFS($AG$61:$AG$72,$U$61:$U$72,1)</f>
        <v>0</v>
      </c>
      <c r="O61" s="518">
        <f>SUMIFS($AG$61:$AG$72,$U$61:$U$72,2)</f>
        <v>0</v>
      </c>
      <c r="P61" s="525">
        <f>SUM(N61:O62)</f>
        <v>0</v>
      </c>
      <c r="Q61"/>
      <c r="T61" s="139">
        <v>1</v>
      </c>
      <c r="U61" s="80"/>
      <c r="V61" s="668"/>
      <c r="W61" s="668"/>
      <c r="X61" s="668"/>
      <c r="Y61" s="668"/>
      <c r="Z61" s="668"/>
      <c r="AA61" s="668"/>
      <c r="AB61" s="668"/>
      <c r="AC61" s="91"/>
      <c r="AD61" s="152"/>
      <c r="AE61" s="91"/>
      <c r="AF61" s="152"/>
      <c r="AG61" s="104">
        <f t="shared" ref="AG61:AG72" si="8">COUNTIF(V61:AF61,1)</f>
        <v>0</v>
      </c>
      <c r="AH61" s="139">
        <v>1</v>
      </c>
    </row>
    <row r="62" spans="1:34" ht="17.100000000000001" customHeight="1" thickBot="1">
      <c r="A62" s="532"/>
      <c r="B62" s="519"/>
      <c r="C62" s="519"/>
      <c r="D62" s="519"/>
      <c r="E62" s="519"/>
      <c r="F62" s="519"/>
      <c r="G62" s="519"/>
      <c r="H62" s="519"/>
      <c r="I62" s="519"/>
      <c r="J62" s="519"/>
      <c r="K62" s="519"/>
      <c r="L62" s="519"/>
      <c r="M62" s="519"/>
      <c r="N62" s="519"/>
      <c r="O62" s="519"/>
      <c r="P62" s="526"/>
      <c r="T62" s="139">
        <v>2</v>
      </c>
      <c r="U62" s="80"/>
      <c r="V62" s="668"/>
      <c r="W62" s="668"/>
      <c r="X62" s="668"/>
      <c r="Y62" s="668"/>
      <c r="Z62" s="668"/>
      <c r="AA62" s="668"/>
      <c r="AB62" s="668"/>
      <c r="AC62" s="91"/>
      <c r="AD62" s="152"/>
      <c r="AE62" s="91"/>
      <c r="AF62" s="152"/>
      <c r="AG62" s="104">
        <f t="shared" si="8"/>
        <v>0</v>
      </c>
      <c r="AH62" s="139">
        <v>2</v>
      </c>
    </row>
    <row r="63" spans="1:34" ht="17.100000000000001" customHeight="1">
      <c r="T63" s="139">
        <v>3</v>
      </c>
      <c r="U63" s="80"/>
      <c r="V63" s="668"/>
      <c r="W63" s="668"/>
      <c r="X63" s="668"/>
      <c r="Y63" s="668"/>
      <c r="Z63" s="668"/>
      <c r="AA63" s="668"/>
      <c r="AB63" s="668"/>
      <c r="AC63" s="91"/>
      <c r="AD63" s="152"/>
      <c r="AE63" s="91"/>
      <c r="AF63" s="152"/>
      <c r="AG63" s="104">
        <f t="shared" si="8"/>
        <v>0</v>
      </c>
      <c r="AH63" s="139">
        <v>3</v>
      </c>
    </row>
    <row r="64" spans="1:34" ht="17.100000000000001" customHeight="1">
      <c r="T64" s="139">
        <v>4</v>
      </c>
      <c r="U64" s="80"/>
      <c r="V64" s="668"/>
      <c r="W64" s="668"/>
      <c r="X64" s="668"/>
      <c r="Y64" s="668"/>
      <c r="Z64" s="668"/>
      <c r="AA64" s="668"/>
      <c r="AB64" s="668"/>
      <c r="AC64" s="91"/>
      <c r="AD64" s="152"/>
      <c r="AE64" s="91"/>
      <c r="AF64" s="152"/>
      <c r="AG64" s="104">
        <f t="shared" si="8"/>
        <v>0</v>
      </c>
      <c r="AH64" s="139">
        <v>4</v>
      </c>
    </row>
    <row r="65" spans="13:34" ht="17.100000000000001" customHeight="1" thickBot="1">
      <c r="M65" s="84" t="s">
        <v>75</v>
      </c>
      <c r="N65" s="84"/>
      <c r="O65" s="84"/>
      <c r="P65" s="84"/>
      <c r="Q65" s="84" t="s">
        <v>76</v>
      </c>
      <c r="T65" s="139">
        <v>5</v>
      </c>
      <c r="U65" s="80"/>
      <c r="V65" s="668"/>
      <c r="W65" s="668"/>
      <c r="X65" s="668"/>
      <c r="Y65" s="668"/>
      <c r="Z65" s="668"/>
      <c r="AA65" s="668"/>
      <c r="AB65" s="668"/>
      <c r="AC65" s="91"/>
      <c r="AD65" s="152"/>
      <c r="AE65" s="91"/>
      <c r="AF65" s="152"/>
      <c r="AG65" s="104">
        <f t="shared" si="8"/>
        <v>0</v>
      </c>
      <c r="AH65" s="139">
        <v>5</v>
      </c>
    </row>
    <row r="66" spans="13:34" ht="17.100000000000001" customHeight="1" thickTop="1">
      <c r="T66" s="139">
        <v>6</v>
      </c>
      <c r="U66" s="80"/>
      <c r="V66" s="668"/>
      <c r="W66" s="668"/>
      <c r="X66" s="668"/>
      <c r="Y66" s="668"/>
      <c r="Z66" s="668"/>
      <c r="AA66" s="668"/>
      <c r="AB66" s="668"/>
      <c r="AC66" s="91"/>
      <c r="AD66" s="152"/>
      <c r="AE66" s="91"/>
      <c r="AF66" s="152"/>
      <c r="AG66" s="104">
        <f t="shared" si="8"/>
        <v>0</v>
      </c>
      <c r="AH66" s="139">
        <v>6</v>
      </c>
    </row>
    <row r="67" spans="13:34" ht="17.100000000000001" hidden="1" customHeight="1">
      <c r="P67" s="4"/>
      <c r="Q67" s="4"/>
      <c r="R67" s="4"/>
      <c r="S67" s="4"/>
      <c r="T67" s="139">
        <v>7</v>
      </c>
      <c r="U67" s="80"/>
      <c r="V67" s="668"/>
      <c r="W67" s="668"/>
      <c r="X67" s="668"/>
      <c r="Y67" s="668"/>
      <c r="Z67" s="668"/>
      <c r="AA67" s="668"/>
      <c r="AB67" s="668"/>
      <c r="AC67" s="91"/>
      <c r="AD67" s="152"/>
      <c r="AE67" s="91"/>
      <c r="AF67" s="152"/>
      <c r="AG67" s="104">
        <f t="shared" si="8"/>
        <v>0</v>
      </c>
      <c r="AH67" s="139">
        <v>7</v>
      </c>
    </row>
    <row r="68" spans="13:34" ht="17.100000000000001" hidden="1" customHeight="1">
      <c r="T68" s="139">
        <v>8</v>
      </c>
      <c r="U68" s="80"/>
      <c r="V68" s="668"/>
      <c r="W68" s="668"/>
      <c r="X68" s="668"/>
      <c r="Y68" s="668"/>
      <c r="Z68" s="668"/>
      <c r="AA68" s="668"/>
      <c r="AB68" s="668"/>
      <c r="AC68" s="91"/>
      <c r="AD68" s="152"/>
      <c r="AE68" s="91"/>
      <c r="AF68" s="152"/>
      <c r="AG68" s="104">
        <f t="shared" si="8"/>
        <v>0</v>
      </c>
      <c r="AH68" s="139">
        <v>8</v>
      </c>
    </row>
    <row r="69" spans="13:34" ht="17.100000000000001" hidden="1" customHeight="1">
      <c r="T69" s="139">
        <v>9</v>
      </c>
      <c r="U69" s="80"/>
      <c r="V69" s="668"/>
      <c r="W69" s="668"/>
      <c r="X69" s="668"/>
      <c r="Y69" s="668"/>
      <c r="Z69" s="668"/>
      <c r="AA69" s="668"/>
      <c r="AB69" s="668"/>
      <c r="AC69" s="91"/>
      <c r="AD69" s="152"/>
      <c r="AE69" s="91"/>
      <c r="AF69" s="152"/>
      <c r="AG69" s="104">
        <f t="shared" si="8"/>
        <v>0</v>
      </c>
      <c r="AH69" s="139">
        <v>9</v>
      </c>
    </row>
    <row r="70" spans="13:34" ht="17.100000000000001" hidden="1" customHeight="1">
      <c r="T70" s="139">
        <v>10</v>
      </c>
      <c r="U70" s="80"/>
      <c r="V70" s="668"/>
      <c r="W70" s="668"/>
      <c r="X70" s="668"/>
      <c r="Y70" s="668"/>
      <c r="Z70" s="668"/>
      <c r="AA70" s="668"/>
      <c r="AB70" s="668"/>
      <c r="AC70" s="91"/>
      <c r="AD70" s="152"/>
      <c r="AE70" s="91"/>
      <c r="AF70" s="152"/>
      <c r="AG70" s="104">
        <f t="shared" si="8"/>
        <v>0</v>
      </c>
      <c r="AH70" s="139">
        <v>10</v>
      </c>
    </row>
    <row r="71" spans="13:34" ht="17.100000000000001" hidden="1" customHeight="1">
      <c r="T71" s="139">
        <v>11</v>
      </c>
      <c r="U71" s="80"/>
      <c r="V71" s="668"/>
      <c r="W71" s="668"/>
      <c r="X71" s="668"/>
      <c r="Y71" s="668"/>
      <c r="Z71" s="668"/>
      <c r="AA71" s="668"/>
      <c r="AB71" s="668"/>
      <c r="AC71" s="91"/>
      <c r="AD71" s="152"/>
      <c r="AE71" s="91"/>
      <c r="AF71" s="152"/>
      <c r="AG71" s="104">
        <f t="shared" si="8"/>
        <v>0</v>
      </c>
      <c r="AH71" s="139">
        <v>11</v>
      </c>
    </row>
    <row r="72" spans="13:34" ht="17.100000000000001" hidden="1" customHeight="1">
      <c r="T72" s="139">
        <v>12</v>
      </c>
      <c r="U72" s="80"/>
      <c r="V72" s="668"/>
      <c r="W72" s="668"/>
      <c r="X72" s="668"/>
      <c r="Y72" s="668"/>
      <c r="Z72" s="668"/>
      <c r="AA72" s="668"/>
      <c r="AB72" s="668"/>
      <c r="AC72" s="91"/>
      <c r="AD72" s="152"/>
      <c r="AE72" s="91"/>
      <c r="AF72" s="152"/>
      <c r="AG72" s="104">
        <f t="shared" si="8"/>
        <v>0</v>
      </c>
      <c r="AH72" s="139">
        <v>12</v>
      </c>
    </row>
    <row r="73" spans="13:34" ht="17.100000000000001" customHeight="1">
      <c r="AC73" s="148">
        <f>COUNT(AC61:AC72)</f>
        <v>0</v>
      </c>
      <c r="AD73" s="150">
        <f>COUNT(AD61:AD72)</f>
        <v>0</v>
      </c>
      <c r="AE73" s="148">
        <f>COUNT(AE61:AE72)</f>
        <v>0</v>
      </c>
      <c r="AF73" s="150">
        <f>COUNT(AF61:AF72)</f>
        <v>0</v>
      </c>
    </row>
  </sheetData>
  <protectedRanges>
    <protectedRange sqref="M64:Q65" name="範囲5"/>
    <protectedRange sqref="U61:AF72" name="範囲4"/>
    <protectedRange sqref="A7:E7" name="範囲3"/>
    <protectedRange sqref="F7:AF56" name="範囲2"/>
    <protectedRange sqref="B2:S2" name="範囲1"/>
  </protectedRanges>
  <mergeCells count="278">
    <mergeCell ref="V72:Y72"/>
    <mergeCell ref="Z72:AB72"/>
    <mergeCell ref="A61:B62"/>
    <mergeCell ref="C61:D62"/>
    <mergeCell ref="E61:G62"/>
    <mergeCell ref="J61:K62"/>
    <mergeCell ref="H61:I62"/>
    <mergeCell ref="L61:M62"/>
    <mergeCell ref="Z67:AB67"/>
    <mergeCell ref="V68:Y68"/>
    <mergeCell ref="Z68:AB68"/>
    <mergeCell ref="V69:Y69"/>
    <mergeCell ref="Z69:AB69"/>
    <mergeCell ref="V70:Y70"/>
    <mergeCell ref="Z70:AB70"/>
    <mergeCell ref="V67:Y67"/>
    <mergeCell ref="V71:Y71"/>
    <mergeCell ref="Z71:AB71"/>
    <mergeCell ref="Z64:AB64"/>
    <mergeCell ref="V65:Y65"/>
    <mergeCell ref="Z65:AB65"/>
    <mergeCell ref="V66:Y66"/>
    <mergeCell ref="Z66:AB66"/>
    <mergeCell ref="Z63:AB63"/>
    <mergeCell ref="A59:G59"/>
    <mergeCell ref="H59:M59"/>
    <mergeCell ref="N59:P59"/>
    <mergeCell ref="E60:G60"/>
    <mergeCell ref="J60:K60"/>
    <mergeCell ref="H60:I60"/>
    <mergeCell ref="A60:B60"/>
    <mergeCell ref="L60:M60"/>
    <mergeCell ref="P61:P62"/>
    <mergeCell ref="O61:O62"/>
    <mergeCell ref="N61:N62"/>
    <mergeCell ref="C60:D60"/>
    <mergeCell ref="V64:Y64"/>
    <mergeCell ref="V63:Y63"/>
    <mergeCell ref="N53:O53"/>
    <mergeCell ref="P53:Q53"/>
    <mergeCell ref="R53:S53"/>
    <mergeCell ref="T53:U53"/>
    <mergeCell ref="T59:U59"/>
    <mergeCell ref="N54:O54"/>
    <mergeCell ref="P54:Q54"/>
    <mergeCell ref="R54:S54"/>
    <mergeCell ref="T54:U54"/>
    <mergeCell ref="N55:O55"/>
    <mergeCell ref="P55:Q55"/>
    <mergeCell ref="R55:S55"/>
    <mergeCell ref="T55:U55"/>
    <mergeCell ref="V62:Y62"/>
    <mergeCell ref="N51:O51"/>
    <mergeCell ref="P51:Q51"/>
    <mergeCell ref="R51:S51"/>
    <mergeCell ref="T51:U51"/>
    <mergeCell ref="N52:O52"/>
    <mergeCell ref="P52:Q52"/>
    <mergeCell ref="R52:S52"/>
    <mergeCell ref="T52:U52"/>
    <mergeCell ref="N56:O56"/>
    <mergeCell ref="P56:Q56"/>
    <mergeCell ref="R56:S56"/>
    <mergeCell ref="T56:U56"/>
    <mergeCell ref="N48:O48"/>
    <mergeCell ref="P48:Q48"/>
    <mergeCell ref="R48:S48"/>
    <mergeCell ref="T48:U48"/>
    <mergeCell ref="N49:O49"/>
    <mergeCell ref="P49:Q49"/>
    <mergeCell ref="R49:S49"/>
    <mergeCell ref="T49:U49"/>
    <mergeCell ref="N50:O50"/>
    <mergeCell ref="P50:Q50"/>
    <mergeCell ref="R50:S50"/>
    <mergeCell ref="T50:U50"/>
    <mergeCell ref="N45:O45"/>
    <mergeCell ref="P45:Q45"/>
    <mergeCell ref="R45:S45"/>
    <mergeCell ref="T45:U45"/>
    <mergeCell ref="N46:O46"/>
    <mergeCell ref="P46:Q46"/>
    <mergeCell ref="R46:S46"/>
    <mergeCell ref="T46:U46"/>
    <mergeCell ref="N47:O47"/>
    <mergeCell ref="P47:Q47"/>
    <mergeCell ref="R47:S47"/>
    <mergeCell ref="T47:U47"/>
    <mergeCell ref="R43:S43"/>
    <mergeCell ref="T43:U43"/>
    <mergeCell ref="N44:O44"/>
    <mergeCell ref="P44:Q44"/>
    <mergeCell ref="R44:S44"/>
    <mergeCell ref="T44:U44"/>
    <mergeCell ref="N37:O37"/>
    <mergeCell ref="P37:Q37"/>
    <mergeCell ref="R37:S37"/>
    <mergeCell ref="T37:U37"/>
    <mergeCell ref="N38:O38"/>
    <mergeCell ref="P38:Q38"/>
    <mergeCell ref="R38:S38"/>
    <mergeCell ref="T38:U38"/>
    <mergeCell ref="R40:S40"/>
    <mergeCell ref="T40:U40"/>
    <mergeCell ref="N39:O39"/>
    <mergeCell ref="P39:Q39"/>
    <mergeCell ref="R39:S39"/>
    <mergeCell ref="T39:U39"/>
    <mergeCell ref="N40:O40"/>
    <mergeCell ref="P40:Q40"/>
    <mergeCell ref="V61:Y61"/>
    <mergeCell ref="AB3:AC3"/>
    <mergeCell ref="AB2:AC2"/>
    <mergeCell ref="N28:O28"/>
    <mergeCell ref="P28:Q28"/>
    <mergeCell ref="N23:O23"/>
    <mergeCell ref="P23:Q23"/>
    <mergeCell ref="N24:O24"/>
    <mergeCell ref="P24:Q24"/>
    <mergeCell ref="N25:O25"/>
    <mergeCell ref="P25:Q25"/>
    <mergeCell ref="P20:Q20"/>
    <mergeCell ref="N21:O21"/>
    <mergeCell ref="P21:Q21"/>
    <mergeCell ref="N22:O22"/>
    <mergeCell ref="P22:Q22"/>
    <mergeCell ref="T15:U15"/>
    <mergeCell ref="R7:S7"/>
    <mergeCell ref="N42:O42"/>
    <mergeCell ref="P42:Q42"/>
    <mergeCell ref="R42:S42"/>
    <mergeCell ref="T42:U42"/>
    <mergeCell ref="N43:O43"/>
    <mergeCell ref="P43:Q43"/>
    <mergeCell ref="Z62:AB62"/>
    <mergeCell ref="N7:O7"/>
    <mergeCell ref="P7:Q7"/>
    <mergeCell ref="N8:O8"/>
    <mergeCell ref="P8:Q8"/>
    <mergeCell ref="N9:O9"/>
    <mergeCell ref="P9:Q9"/>
    <mergeCell ref="N20:O20"/>
    <mergeCell ref="T17:U17"/>
    <mergeCell ref="T18:U18"/>
    <mergeCell ref="T19:U19"/>
    <mergeCell ref="T20:U20"/>
    <mergeCell ref="T21:U21"/>
    <mergeCell ref="N31:O31"/>
    <mergeCell ref="P31:Q31"/>
    <mergeCell ref="N26:O26"/>
    <mergeCell ref="P26:Q26"/>
    <mergeCell ref="N27:O27"/>
    <mergeCell ref="P27:Q27"/>
    <mergeCell ref="N41:O41"/>
    <mergeCell ref="P41:Q41"/>
    <mergeCell ref="R41:S41"/>
    <mergeCell ref="T41:U41"/>
    <mergeCell ref="Z61:AB61"/>
    <mergeCell ref="T7:U7"/>
    <mergeCell ref="T8:U8"/>
    <mergeCell ref="T9:U9"/>
    <mergeCell ref="T10:U10"/>
    <mergeCell ref="T11:U11"/>
    <mergeCell ref="T12:U12"/>
    <mergeCell ref="T13:U13"/>
    <mergeCell ref="T14:U14"/>
    <mergeCell ref="AG59:AG60"/>
    <mergeCell ref="AC59:AD59"/>
    <mergeCell ref="AE59:AF59"/>
    <mergeCell ref="Z59:AB60"/>
    <mergeCell ref="V59:Y60"/>
    <mergeCell ref="C2:E2"/>
    <mergeCell ref="Q1:R1"/>
    <mergeCell ref="X3:Y3"/>
    <mergeCell ref="X2:Y2"/>
    <mergeCell ref="AD5:AE5"/>
    <mergeCell ref="AA5:AC5"/>
    <mergeCell ref="Y5:Z5"/>
    <mergeCell ref="V1:Y1"/>
    <mergeCell ref="A5:L5"/>
    <mergeCell ref="V5:X5"/>
    <mergeCell ref="L1:M1"/>
    <mergeCell ref="J2:N2"/>
    <mergeCell ref="P2:S2"/>
    <mergeCell ref="Z1:AC1"/>
    <mergeCell ref="R5:S6"/>
    <mergeCell ref="T5:U6"/>
    <mergeCell ref="AF2:AG2"/>
    <mergeCell ref="AF3:AG3"/>
    <mergeCell ref="AD1:AG1"/>
    <mergeCell ref="N32:O32"/>
    <mergeCell ref="P32:Q32"/>
    <mergeCell ref="AG5:AG6"/>
    <mergeCell ref="J6:K6"/>
    <mergeCell ref="N5:O6"/>
    <mergeCell ref="P5:Q6"/>
    <mergeCell ref="A6:B6"/>
    <mergeCell ref="C6:E6"/>
    <mergeCell ref="F6:G6"/>
    <mergeCell ref="H6:I6"/>
    <mergeCell ref="N14:O14"/>
    <mergeCell ref="P14:Q14"/>
    <mergeCell ref="N15:O15"/>
    <mergeCell ref="P15:Q15"/>
    <mergeCell ref="N16:O16"/>
    <mergeCell ref="P16:Q16"/>
    <mergeCell ref="P10:Q10"/>
    <mergeCell ref="N11:O11"/>
    <mergeCell ref="P11:Q11"/>
    <mergeCell ref="N12:O12"/>
    <mergeCell ref="P12:Q12"/>
    <mergeCell ref="N13:O13"/>
    <mergeCell ref="P13:Q13"/>
    <mergeCell ref="N10:O10"/>
    <mergeCell ref="P35:Q35"/>
    <mergeCell ref="T33:U33"/>
    <mergeCell ref="T29:U29"/>
    <mergeCell ref="T30:U30"/>
    <mergeCell ref="T31:U31"/>
    <mergeCell ref="R8:S8"/>
    <mergeCell ref="G2:I2"/>
    <mergeCell ref="R35:S35"/>
    <mergeCell ref="R29:S29"/>
    <mergeCell ref="R30:S30"/>
    <mergeCell ref="R19:S19"/>
    <mergeCell ref="R20:S20"/>
    <mergeCell ref="R21:S21"/>
    <mergeCell ref="R17:S17"/>
    <mergeCell ref="R28:S28"/>
    <mergeCell ref="R22:S22"/>
    <mergeCell ref="R23:S23"/>
    <mergeCell ref="R24:S24"/>
    <mergeCell ref="R25:S25"/>
    <mergeCell ref="R26:S26"/>
    <mergeCell ref="R27:S27"/>
    <mergeCell ref="N17:O17"/>
    <mergeCell ref="P17:Q17"/>
    <mergeCell ref="N18:O18"/>
    <mergeCell ref="R9:S9"/>
    <mergeCell ref="R10:S10"/>
    <mergeCell ref="R11:S11"/>
    <mergeCell ref="R12:S12"/>
    <mergeCell ref="N29:O29"/>
    <mergeCell ref="P29:Q29"/>
    <mergeCell ref="N30:O30"/>
    <mergeCell ref="P30:Q30"/>
    <mergeCell ref="R13:S13"/>
    <mergeCell ref="R14:S14"/>
    <mergeCell ref="R15:S15"/>
    <mergeCell ref="R16:S16"/>
    <mergeCell ref="R18:S18"/>
    <mergeCell ref="P18:Q18"/>
    <mergeCell ref="N19:O19"/>
    <mergeCell ref="P19:Q19"/>
    <mergeCell ref="T28:U28"/>
    <mergeCell ref="T22:U22"/>
    <mergeCell ref="T23:U23"/>
    <mergeCell ref="T24:U24"/>
    <mergeCell ref="T25:U25"/>
    <mergeCell ref="T26:U26"/>
    <mergeCell ref="T27:U27"/>
    <mergeCell ref="T16:U16"/>
    <mergeCell ref="N36:O36"/>
    <mergeCell ref="P36:Q36"/>
    <mergeCell ref="R36:S36"/>
    <mergeCell ref="T36:U36"/>
    <mergeCell ref="N34:O34"/>
    <mergeCell ref="P34:Q34"/>
    <mergeCell ref="R34:S34"/>
    <mergeCell ref="T34:U34"/>
    <mergeCell ref="N35:O35"/>
    <mergeCell ref="T35:U35"/>
    <mergeCell ref="R32:S32"/>
    <mergeCell ref="T32:U32"/>
    <mergeCell ref="N33:O33"/>
    <mergeCell ref="P33:Q33"/>
    <mergeCell ref="R33:S33"/>
    <mergeCell ref="R31:S31"/>
  </mergeCells>
  <phoneticPr fontId="2"/>
  <conditionalFormatting sqref="L7:L56">
    <cfRule type="cellIs" dxfId="0" priority="1" stopIfTrue="1" operator="equal">
      <formula>2</formula>
    </cfRule>
  </conditionalFormatting>
  <dataValidations count="4">
    <dataValidation type="list" allowBlank="1" showInputMessage="1" showErrorMessage="1" sqref="T7:U56" xr:uid="{00000000-0002-0000-0700-000000000000}">
      <formula1>"Ａ)18-24,Ｂ)25-29,Ｃ)30-34,Ｄ)35-39,Ｅ)40-44,Ｆ)45-49,Ｇ)50-54,Ｈ)55-59,Ｉ)60-64,Ｊ)65-69,Ｋ)70-74,Ｌ)75以上"</formula1>
    </dataValidation>
    <dataValidation imeMode="fullKatakana" allowBlank="1" showInputMessage="1" showErrorMessage="1" sqref="P7:Q56" xr:uid="{00000000-0002-0000-0700-000001000000}"/>
    <dataValidation type="list" allowBlank="1" showInputMessage="1" showErrorMessage="1" sqref="Z61:AB72" xr:uid="{00000000-0002-0000-0700-000002000000}">
      <formula1>"U)-119以下,V)120-159,W)160-199, X)200-239,Y)240-279,Z)280以上"</formula1>
    </dataValidation>
    <dataValidation type="list" allowBlank="1" showInputMessage="1" showErrorMessage="1" sqref="L7:L56 U61:U72" xr:uid="{00000000-0002-0000-0700-000003000000}">
      <formula1>"1,2"</formula1>
    </dataValidation>
  </dataValidations>
  <pageMargins left="0.78740157480314965" right="0.78740157480314965" top="0.47244094488188981" bottom="0.19685039370078741" header="0.31496062992125984" footer="0.51181102362204722"/>
  <pageSetup paperSize="12" orientation="landscape" horizontalDpi="300" verticalDpi="300" r:id="rId1"/>
  <headerFooter alignWithMargins="0">
    <oddHeader>&amp;L出場申込一覧表</oddHeader>
  </headerFooter>
  <ignoredErrors>
    <ignoredError sqref="V57:AF57 AC73:AF7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①役員申請</vt:lpstr>
      <vt:lpstr>①見本</vt:lpstr>
      <vt:lpstr>②エントリー</vt:lpstr>
      <vt:lpstr>②見本</vt:lpstr>
      <vt:lpstr>③表彰申請書</vt:lpstr>
      <vt:lpstr>④誓約書</vt:lpstr>
      <vt:lpstr>⑤リレーオーダー</vt:lpstr>
      <vt:lpstr>未使用団票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STN003</dc:creator>
  <cp:lastModifiedBy>kentaro karaki</cp:lastModifiedBy>
  <cp:lastPrinted>2025-06-27T14:15:01Z</cp:lastPrinted>
  <dcterms:created xsi:type="dcterms:W3CDTF">2006-12-10T07:48:48Z</dcterms:created>
  <dcterms:modified xsi:type="dcterms:W3CDTF">2025-07-20T12:28:26Z</dcterms:modified>
</cp:coreProperties>
</file>